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50 知多統計研究協議会\07知多半島の統計\03 校正\06　ウェブサイト公開用\"/>
    </mc:Choice>
  </mc:AlternateContent>
  <bookViews>
    <workbookView xWindow="0" yWindow="0" windowWidth="24000" windowHeight="9750"/>
  </bookViews>
  <sheets>
    <sheet name="12-01" sheetId="1" r:id="rId1"/>
    <sheet name="12-02" sheetId="2" r:id="rId2"/>
    <sheet name="12-03" sheetId="3" r:id="rId3"/>
    <sheet name="12-04" sheetId="4" r:id="rId4"/>
  </sheets>
  <definedNames>
    <definedName name="_xlnm.Print_Area" localSheetId="0">'12-01'!$A$1:$O$70</definedName>
    <definedName name="_xlnm.Print_Area" localSheetId="2">'12-03'!$A$1:$AF$44</definedName>
    <definedName name="_xlnm.Print_Area" localSheetId="3">'12-04'!$A$1:$V$153</definedName>
    <definedName name="_xlnm.Print_Titles" localSheetId="0">'12-01'!$3:$9</definedName>
  </definedNames>
  <calcPr calcId="162913"/>
</workbook>
</file>

<file path=xl/calcChain.xml><?xml version="1.0" encoding="utf-8"?>
<calcChain xmlns="http://schemas.openxmlformats.org/spreadsheetml/2006/main">
  <c r="C11" i="4" l="1"/>
  <c r="D11" i="4"/>
  <c r="E11" i="4"/>
  <c r="F11" i="4"/>
  <c r="G11" i="4"/>
  <c r="I11" i="4"/>
  <c r="K11" i="4"/>
  <c r="M11" i="4"/>
  <c r="O11" i="4"/>
  <c r="P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U12" i="4"/>
  <c r="V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U13" i="4"/>
  <c r="V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U14" i="4"/>
  <c r="V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U15" i="4"/>
  <c r="V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F9" i="3"/>
  <c r="J9" i="3"/>
  <c r="N9" i="3"/>
  <c r="R9" i="3"/>
  <c r="V9" i="3"/>
  <c r="Z9" i="3"/>
  <c r="AD9" i="3"/>
  <c r="E10" i="3"/>
  <c r="I10" i="3"/>
  <c r="M10" i="3"/>
  <c r="Q10" i="3"/>
  <c r="U10" i="3"/>
  <c r="Y10" i="3"/>
  <c r="AF10" i="3"/>
  <c r="C11" i="3"/>
  <c r="G11" i="3"/>
  <c r="K11" i="3"/>
  <c r="O11" i="3"/>
  <c r="S11" i="3"/>
  <c r="W11" i="3"/>
  <c r="AA11" i="3"/>
  <c r="AE11" i="3"/>
  <c r="C33" i="3"/>
  <c r="C9" i="3" s="1"/>
  <c r="D33" i="3"/>
  <c r="D9" i="3" s="1"/>
  <c r="E33" i="3"/>
  <c r="E9" i="3" s="1"/>
  <c r="F33" i="3"/>
  <c r="G33" i="3"/>
  <c r="G9" i="3" s="1"/>
  <c r="H33" i="3"/>
  <c r="H9" i="3" s="1"/>
  <c r="I33" i="3"/>
  <c r="I9" i="3" s="1"/>
  <c r="J33" i="3"/>
  <c r="K33" i="3"/>
  <c r="K9" i="3" s="1"/>
  <c r="L33" i="3"/>
  <c r="L9" i="3" s="1"/>
  <c r="M33" i="3"/>
  <c r="M9" i="3" s="1"/>
  <c r="N33" i="3"/>
  <c r="O33" i="3"/>
  <c r="O9" i="3" s="1"/>
  <c r="P33" i="3"/>
  <c r="P9" i="3" s="1"/>
  <c r="Q33" i="3"/>
  <c r="Q9" i="3" s="1"/>
  <c r="R33" i="3"/>
  <c r="S33" i="3"/>
  <c r="S9" i="3" s="1"/>
  <c r="T33" i="3"/>
  <c r="T9" i="3" s="1"/>
  <c r="U33" i="3"/>
  <c r="U9" i="3" s="1"/>
  <c r="V33" i="3"/>
  <c r="W33" i="3"/>
  <c r="W9" i="3" s="1"/>
  <c r="X33" i="3"/>
  <c r="X9" i="3" s="1"/>
  <c r="Y33" i="3"/>
  <c r="Y9" i="3" s="1"/>
  <c r="Z33" i="3"/>
  <c r="AA33" i="3"/>
  <c r="AA9" i="3" s="1"/>
  <c r="AB33" i="3"/>
  <c r="AB9" i="3" s="1"/>
  <c r="AC33" i="3"/>
  <c r="AC9" i="3" s="1"/>
  <c r="AD33" i="3"/>
  <c r="AE33" i="3"/>
  <c r="AE9" i="3" s="1"/>
  <c r="C34" i="3"/>
  <c r="C10" i="3" s="1"/>
  <c r="D34" i="3"/>
  <c r="D10" i="3" s="1"/>
  <c r="E34" i="3"/>
  <c r="F34" i="3"/>
  <c r="F10" i="3" s="1"/>
  <c r="G34" i="3"/>
  <c r="G10" i="3" s="1"/>
  <c r="H34" i="3"/>
  <c r="H10" i="3" s="1"/>
  <c r="I34" i="3"/>
  <c r="J34" i="3"/>
  <c r="J10" i="3" s="1"/>
  <c r="K34" i="3"/>
  <c r="K10" i="3" s="1"/>
  <c r="L34" i="3"/>
  <c r="L10" i="3" s="1"/>
  <c r="M34" i="3"/>
  <c r="N34" i="3"/>
  <c r="N10" i="3" s="1"/>
  <c r="O34" i="3"/>
  <c r="O10" i="3" s="1"/>
  <c r="P34" i="3"/>
  <c r="P10" i="3" s="1"/>
  <c r="Q34" i="3"/>
  <c r="R34" i="3"/>
  <c r="R10" i="3" s="1"/>
  <c r="S34" i="3"/>
  <c r="S10" i="3" s="1"/>
  <c r="T34" i="3"/>
  <c r="T10" i="3" s="1"/>
  <c r="U34" i="3"/>
  <c r="V34" i="3"/>
  <c r="V10" i="3" s="1"/>
  <c r="W34" i="3"/>
  <c r="W10" i="3" s="1"/>
  <c r="X34" i="3"/>
  <c r="X10" i="3" s="1"/>
  <c r="Y34" i="3"/>
  <c r="Z34" i="3"/>
  <c r="Z10" i="3" s="1"/>
  <c r="AA34" i="3"/>
  <c r="AA10" i="3" s="1"/>
  <c r="AB34" i="3"/>
  <c r="AB10" i="3" s="1"/>
  <c r="AC34" i="3"/>
  <c r="AD34" i="3"/>
  <c r="AD10" i="3" s="1"/>
  <c r="AE34" i="3"/>
  <c r="AE10" i="3" s="1"/>
  <c r="AF34" i="3"/>
  <c r="C35" i="3"/>
  <c r="D35" i="3"/>
  <c r="D11" i="3" s="1"/>
  <c r="E35" i="3"/>
  <c r="E11" i="3" s="1"/>
  <c r="F35" i="3"/>
  <c r="F11" i="3" s="1"/>
  <c r="G35" i="3"/>
  <c r="H35" i="3"/>
  <c r="H11" i="3" s="1"/>
  <c r="I35" i="3"/>
  <c r="I11" i="3" s="1"/>
  <c r="J35" i="3"/>
  <c r="J11" i="3" s="1"/>
  <c r="K35" i="3"/>
  <c r="L35" i="3"/>
  <c r="L11" i="3" s="1"/>
  <c r="M35" i="3"/>
  <c r="M11" i="3" s="1"/>
  <c r="N35" i="3"/>
  <c r="N11" i="3" s="1"/>
  <c r="O35" i="3"/>
  <c r="P35" i="3"/>
  <c r="P11" i="3" s="1"/>
  <c r="Q35" i="3"/>
  <c r="Q11" i="3" s="1"/>
  <c r="R35" i="3"/>
  <c r="R11" i="3" s="1"/>
  <c r="S35" i="3"/>
  <c r="T35" i="3"/>
  <c r="T11" i="3" s="1"/>
  <c r="U35" i="3"/>
  <c r="U11" i="3" s="1"/>
  <c r="V35" i="3"/>
  <c r="V11" i="3" s="1"/>
  <c r="W35" i="3"/>
  <c r="X35" i="3"/>
  <c r="X11" i="3" s="1"/>
  <c r="Y35" i="3"/>
  <c r="Y11" i="3" s="1"/>
  <c r="Z35" i="3"/>
  <c r="Z11" i="3" s="1"/>
  <c r="AA35" i="3"/>
  <c r="AB35" i="3"/>
  <c r="AB11" i="3" s="1"/>
  <c r="AC35" i="3"/>
  <c r="AC11" i="3" s="1"/>
  <c r="AD35" i="3"/>
  <c r="AD11" i="3" s="1"/>
  <c r="AE35" i="3"/>
  <c r="AF35" i="3"/>
  <c r="AF11" i="3" s="1"/>
  <c r="E38" i="3"/>
  <c r="H38" i="3"/>
  <c r="K38" i="3"/>
  <c r="N38" i="3"/>
  <c r="W38" i="3"/>
  <c r="AC38" i="3"/>
  <c r="AC10" i="3" s="1"/>
  <c r="C9" i="2"/>
  <c r="D9" i="2"/>
  <c r="E9" i="2"/>
  <c r="F9" i="2"/>
  <c r="H9" i="2" s="1"/>
  <c r="G9" i="2"/>
  <c r="I9" i="2"/>
  <c r="J9" i="2"/>
  <c r="K9" i="2"/>
  <c r="L9" i="2"/>
  <c r="M9" i="2"/>
  <c r="C10" i="2"/>
  <c r="D10" i="2"/>
  <c r="I10" i="2" s="1"/>
  <c r="E10" i="2"/>
  <c r="F10" i="2"/>
  <c r="G10" i="2"/>
  <c r="H10" i="2" s="1"/>
  <c r="J10" i="2"/>
  <c r="K10" i="2"/>
  <c r="L10" i="2"/>
  <c r="M10" i="2"/>
  <c r="C11" i="2"/>
  <c r="D11" i="2"/>
  <c r="I11" i="2" s="1"/>
  <c r="E11" i="2"/>
  <c r="F11" i="2"/>
  <c r="J11" i="2"/>
  <c r="K11" i="2"/>
  <c r="L11" i="2"/>
  <c r="M11" i="2"/>
  <c r="H13" i="2"/>
  <c r="I13" i="2"/>
  <c r="H14" i="2"/>
  <c r="I14" i="2"/>
  <c r="H15" i="2"/>
  <c r="I15" i="2"/>
  <c r="H18" i="2"/>
  <c r="I18" i="2"/>
  <c r="H19" i="2"/>
  <c r="I19" i="2"/>
  <c r="H20" i="2"/>
  <c r="I20" i="2"/>
  <c r="H22" i="2"/>
  <c r="I22" i="2"/>
  <c r="H23" i="2"/>
  <c r="I23" i="2"/>
  <c r="I24" i="2"/>
  <c r="H26" i="2"/>
  <c r="I26" i="2"/>
  <c r="H27" i="2"/>
  <c r="I27" i="2"/>
  <c r="H28" i="2"/>
  <c r="I28" i="2"/>
  <c r="H30" i="2"/>
  <c r="I30" i="2"/>
  <c r="H31" i="2"/>
  <c r="I31" i="2"/>
  <c r="H32" i="2"/>
  <c r="I32" i="2"/>
  <c r="H34" i="2"/>
  <c r="I34" i="2"/>
  <c r="H35" i="2"/>
  <c r="I35" i="2"/>
  <c r="H36" i="2"/>
  <c r="I36" i="2"/>
  <c r="H38" i="2"/>
  <c r="I38" i="2"/>
  <c r="H39" i="2"/>
  <c r="I39" i="2"/>
  <c r="H40" i="2"/>
  <c r="I40" i="2"/>
  <c r="H42" i="2"/>
  <c r="I42" i="2"/>
  <c r="H43" i="2"/>
  <c r="I43" i="2"/>
  <c r="G44" i="2"/>
  <c r="G11" i="2" s="1"/>
  <c r="H11" i="2" s="1"/>
  <c r="H44" i="2"/>
  <c r="I44" i="2"/>
  <c r="H46" i="2"/>
  <c r="I46" i="2"/>
  <c r="H47" i="2"/>
  <c r="I47" i="2"/>
  <c r="H48" i="2"/>
  <c r="I48" i="2"/>
  <c r="H50" i="2"/>
  <c r="I50" i="2"/>
  <c r="H51" i="2"/>
  <c r="I51" i="2"/>
  <c r="H52" i="2"/>
  <c r="I52" i="2"/>
  <c r="F13" i="1" l="1"/>
  <c r="D14" i="1"/>
  <c r="F14" i="1" l="1"/>
  <c r="O13" i="1" l="1"/>
  <c r="K13" i="1"/>
  <c r="E13" i="1"/>
  <c r="E14" i="1"/>
  <c r="C14" i="1"/>
  <c r="C13" i="1" l="1"/>
  <c r="D13" i="1"/>
  <c r="G13" i="1"/>
  <c r="H13" i="1"/>
  <c r="I13" i="1"/>
  <c r="J13" i="1"/>
  <c r="L13" i="1"/>
  <c r="M13" i="1"/>
  <c r="N13" i="1"/>
  <c r="G14" i="1"/>
  <c r="H14" i="1"/>
  <c r="I14" i="1"/>
  <c r="J14" i="1"/>
  <c r="K14" i="1"/>
  <c r="L14" i="1"/>
  <c r="M14" i="1"/>
  <c r="N14" i="1"/>
  <c r="O14" i="1"/>
  <c r="D12" i="1"/>
  <c r="E12" i="1"/>
  <c r="F12" i="1"/>
  <c r="G12" i="1"/>
  <c r="H12" i="1"/>
  <c r="I12" i="1"/>
  <c r="J12" i="1"/>
  <c r="K12" i="1"/>
  <c r="L12" i="1"/>
  <c r="M12" i="1"/>
  <c r="N12" i="1"/>
  <c r="O12" i="1"/>
  <c r="C12" i="1"/>
  <c r="O11" i="1" l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<sst xmlns="http://schemas.openxmlformats.org/spreadsheetml/2006/main" count="540" uniqueCount="130">
  <si>
    <t>南知多町</t>
    <rPh sb="0" eb="4">
      <t>ミナミチタチョウ</t>
    </rPh>
    <phoneticPr fontId="2"/>
  </si>
  <si>
    <t>（１）保育園・保育所の状況　　　　　　　　　　　　　　　　　　　　　　　　　　　　　</t>
    <rPh sb="3" eb="6">
      <t>ホイクエン</t>
    </rPh>
    <rPh sb="7" eb="9">
      <t>ホイク</t>
    </rPh>
    <rPh sb="9" eb="10">
      <t>ショ</t>
    </rPh>
    <rPh sb="11" eb="13">
      <t>ジョウキョウ</t>
    </rPh>
    <phoneticPr fontId="2"/>
  </si>
  <si>
    <t xml:space="preserve"> </t>
  </si>
  <si>
    <t>年</t>
    <rPh sb="0" eb="1">
      <t>ネン</t>
    </rPh>
    <phoneticPr fontId="2"/>
  </si>
  <si>
    <t>12．福　　祉</t>
    <rPh sb="3" eb="4">
      <t>フク</t>
    </rPh>
    <rPh sb="6" eb="7">
      <t>サイワイ</t>
    </rPh>
    <phoneticPr fontId="2"/>
  </si>
  <si>
    <t>４歳児</t>
  </si>
  <si>
    <t>１歳児</t>
    <rPh sb="1" eb="2">
      <t>サイ</t>
    </rPh>
    <rPh sb="2" eb="3">
      <t>ジ</t>
    </rPh>
    <phoneticPr fontId="2"/>
  </si>
  <si>
    <t>（施設）</t>
    <rPh sb="1" eb="3">
      <t>シセツ</t>
    </rPh>
    <phoneticPr fontId="2"/>
  </si>
  <si>
    <t>各年４月１日現在</t>
  </si>
  <si>
    <t>市町別</t>
    <rPh sb="0" eb="1">
      <t>シ</t>
    </rPh>
    <rPh sb="1" eb="2">
      <t>マチ</t>
    </rPh>
    <rPh sb="2" eb="3">
      <t>ベツ</t>
    </rPh>
    <phoneticPr fontId="2"/>
  </si>
  <si>
    <t>大府市</t>
    <rPh sb="0" eb="2">
      <t>オオブ</t>
    </rPh>
    <rPh sb="2" eb="3">
      <t>チタシ</t>
    </rPh>
    <phoneticPr fontId="2"/>
  </si>
  <si>
    <t>０歳児</t>
    <rPh sb="1" eb="2">
      <t>サイ</t>
    </rPh>
    <rPh sb="2" eb="3">
      <t>ジ</t>
    </rPh>
    <phoneticPr fontId="2"/>
  </si>
  <si>
    <t>園児総数</t>
  </si>
  <si>
    <t>３歳児</t>
  </si>
  <si>
    <t>２歳児</t>
  </si>
  <si>
    <t>５歳児</t>
  </si>
  <si>
    <t>施　　設</t>
    <rPh sb="0" eb="4">
      <t>シセツ</t>
    </rPh>
    <phoneticPr fontId="2"/>
  </si>
  <si>
    <t>職　員　数</t>
    <rPh sb="0" eb="3">
      <t>ショクイン</t>
    </rPh>
    <rPh sb="4" eb="5">
      <t>スウ</t>
    </rPh>
    <phoneticPr fontId="2"/>
  </si>
  <si>
    <t>敷地面積</t>
    <rPh sb="0" eb="2">
      <t>シキチ</t>
    </rPh>
    <rPh sb="2" eb="4">
      <t>メンセキ</t>
    </rPh>
    <phoneticPr fontId="2"/>
  </si>
  <si>
    <t>施設数</t>
    <rPh sb="0" eb="2">
      <t>シセツ</t>
    </rPh>
    <rPh sb="2" eb="3">
      <t>スウ</t>
    </rPh>
    <phoneticPr fontId="2"/>
  </si>
  <si>
    <t>半田市</t>
    <rPh sb="0" eb="2">
      <t>ハンダ</t>
    </rPh>
    <rPh sb="2" eb="3">
      <t>チタシ</t>
    </rPh>
    <phoneticPr fontId="2"/>
  </si>
  <si>
    <t>建物面積</t>
    <rPh sb="0" eb="2">
      <t>タテモノ</t>
    </rPh>
    <rPh sb="2" eb="4">
      <t>メンセキ</t>
    </rPh>
    <phoneticPr fontId="2"/>
  </si>
  <si>
    <t>学級数</t>
    <rPh sb="0" eb="2">
      <t>ガッキュウ</t>
    </rPh>
    <rPh sb="2" eb="3">
      <t>スウ</t>
    </rPh>
    <phoneticPr fontId="2"/>
  </si>
  <si>
    <t>保育士</t>
    <rPh sb="0" eb="2">
      <t>ホイク</t>
    </rPh>
    <rPh sb="2" eb="3">
      <t>シ</t>
    </rPh>
    <phoneticPr fontId="2"/>
  </si>
  <si>
    <t>その他</t>
    <rPh sb="0" eb="3">
      <t>ソノタ</t>
    </rPh>
    <phoneticPr fontId="2"/>
  </si>
  <si>
    <t>（人）</t>
    <rPh sb="1" eb="2">
      <t>ニン</t>
    </rPh>
    <phoneticPr fontId="2"/>
  </si>
  <si>
    <t>知多市</t>
    <rPh sb="0" eb="3">
      <t>チタシ</t>
    </rPh>
    <phoneticPr fontId="2"/>
  </si>
  <si>
    <t>総　数</t>
    <rPh sb="0" eb="3">
      <t>ソウスウ</t>
    </rPh>
    <phoneticPr fontId="2"/>
  </si>
  <si>
    <t>常滑市</t>
    <rPh sb="0" eb="2">
      <t>トコナメ</t>
    </rPh>
    <rPh sb="2" eb="3">
      <t>チタシ</t>
    </rPh>
    <phoneticPr fontId="2"/>
  </si>
  <si>
    <t>東海市</t>
    <rPh sb="0" eb="2">
      <t>トウカイ</t>
    </rPh>
    <rPh sb="2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</si>
  <si>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</si>
  <si>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</si>
  <si>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&lt;資料&gt;各市町調</t>
    <rPh sb="1" eb="3">
      <t>シリョウ</t>
    </rPh>
    <rPh sb="4" eb="6">
      <t>カクシ</t>
    </rPh>
    <rPh sb="6" eb="7">
      <t>マチ</t>
    </rPh>
    <rPh sb="7" eb="8">
      <t>シラ</t>
    </rPh>
    <phoneticPr fontId="9"/>
  </si>
  <si>
    <t>美浜町</t>
    <rPh sb="0" eb="2">
      <t>ミハマ</t>
    </rPh>
    <rPh sb="2" eb="3">
      <t>チョウ</t>
    </rPh>
    <phoneticPr fontId="2"/>
  </si>
  <si>
    <t>武豊町</t>
    <rPh sb="0" eb="3">
      <t>タケトヨチョウ</t>
    </rPh>
    <phoneticPr fontId="2"/>
  </si>
  <si>
    <t>　 　常勤的非常勤保育士は含まない。</t>
    <rPh sb="3" eb="5">
      <t>ジョウキン</t>
    </rPh>
    <rPh sb="5" eb="6">
      <t>テキ</t>
    </rPh>
    <rPh sb="6" eb="9">
      <t>ヒジョウキン</t>
    </rPh>
    <rPh sb="9" eb="11">
      <t>ホイク</t>
    </rPh>
    <rPh sb="11" eb="12">
      <t>シ</t>
    </rPh>
    <rPh sb="13" eb="14">
      <t>フク</t>
    </rPh>
    <phoneticPr fontId="2"/>
  </si>
  <si>
    <t>（学級）</t>
    <rPh sb="1" eb="3">
      <t>ガッキュウ</t>
    </rPh>
    <phoneticPr fontId="2"/>
  </si>
  <si>
    <t>（㎡）</t>
  </si>
  <si>
    <t xml:space="preserve">     保育士は有資格者をすべて含み、各保育園等に配属された常勤の者。</t>
  </si>
  <si>
    <t>注） 私立、こども園（保育所型、地方裁量型）及び特定地域型保育事業所を含む。園児数は私的契約を含む。</t>
    <rPh sb="0" eb="1">
      <t>チュウ</t>
    </rPh>
    <rPh sb="3" eb="5">
      <t>シリツ</t>
    </rPh>
    <rPh sb="9" eb="10">
      <t>エン</t>
    </rPh>
    <rPh sb="11" eb="14">
      <t>ホイクショ</t>
    </rPh>
    <rPh sb="14" eb="15">
      <t>ガタ</t>
    </rPh>
    <rPh sb="16" eb="18">
      <t>チホウ</t>
    </rPh>
    <rPh sb="18" eb="20">
      <t>サイリョウ</t>
    </rPh>
    <rPh sb="20" eb="21">
      <t>カタ</t>
    </rPh>
    <rPh sb="22" eb="23">
      <t>オヨ</t>
    </rPh>
    <rPh sb="24" eb="26">
      <t>トクテイ</t>
    </rPh>
    <rPh sb="26" eb="29">
      <t>チイキガタ</t>
    </rPh>
    <rPh sb="29" eb="31">
      <t>ホイク</t>
    </rPh>
    <rPh sb="31" eb="34">
      <t>ジギョウショ</t>
    </rPh>
    <rPh sb="35" eb="36">
      <t>フク</t>
    </rPh>
    <rPh sb="38" eb="40">
      <t>エンジ</t>
    </rPh>
    <rPh sb="40" eb="41">
      <t>スウ</t>
    </rPh>
    <rPh sb="42" eb="43">
      <t>ワタクシ</t>
    </rPh>
    <rPh sb="43" eb="44">
      <t>テキ</t>
    </rPh>
    <rPh sb="44" eb="46">
      <t>ケイヤク</t>
    </rPh>
    <rPh sb="47" eb="48">
      <t>フク</t>
    </rPh>
    <phoneticPr fontId="2"/>
  </si>
  <si>
    <t>70　福　　　祉</t>
    <rPh sb="3" eb="4">
      <t>フク</t>
    </rPh>
    <rPh sb="7" eb="8">
      <t>サイワイ</t>
    </rPh>
    <phoneticPr fontId="2"/>
  </si>
  <si>
    <t>福　　　祉　71</t>
    <rPh sb="0" eb="1">
      <t>フク</t>
    </rPh>
    <rPh sb="4" eb="5">
      <t>サイワイ</t>
    </rPh>
    <phoneticPr fontId="2"/>
  </si>
  <si>
    <t>-</t>
    <phoneticPr fontId="2"/>
  </si>
  <si>
    <t>　　　高額療養費は高額介護合算の数値を含まない。</t>
    <rPh sb="3" eb="5">
      <t>コウガク</t>
    </rPh>
    <rPh sb="5" eb="8">
      <t>リョウヨウヒ</t>
    </rPh>
    <rPh sb="9" eb="11">
      <t>コウガク</t>
    </rPh>
    <rPh sb="11" eb="13">
      <t>カイゴ</t>
    </rPh>
    <rPh sb="13" eb="15">
      <t>ガッサン</t>
    </rPh>
    <rPh sb="16" eb="18">
      <t>スウチ</t>
    </rPh>
    <rPh sb="19" eb="20">
      <t>フク</t>
    </rPh>
    <phoneticPr fontId="2"/>
  </si>
  <si>
    <t xml:space="preserve">      事業年報から当該年度の３月～２月までの集計数値を記載。</t>
  </si>
  <si>
    <t>　　　療養諸費（費用額）、高額療養費、出産育児給付金、葬祭給付金については各市町の</t>
    <rPh sb="3" eb="5">
      <t>リョウヨウ</t>
    </rPh>
    <rPh sb="5" eb="7">
      <t>ショヒ</t>
    </rPh>
    <rPh sb="8" eb="10">
      <t>ヒヨウ</t>
    </rPh>
    <rPh sb="10" eb="11">
      <t>ガク</t>
    </rPh>
    <rPh sb="13" eb="15">
      <t>コウガク</t>
    </rPh>
    <rPh sb="15" eb="17">
      <t>リョウヨウ</t>
    </rPh>
    <rPh sb="17" eb="18">
      <t>ヒ</t>
    </rPh>
    <rPh sb="19" eb="21">
      <t>シュッサン</t>
    </rPh>
    <rPh sb="21" eb="23">
      <t>イクジ</t>
    </rPh>
    <rPh sb="23" eb="26">
      <t>キュウフキン</t>
    </rPh>
    <rPh sb="27" eb="29">
      <t>ソウサイ</t>
    </rPh>
    <rPh sb="29" eb="32">
      <t>キュウフキン</t>
    </rPh>
    <rPh sb="37" eb="39">
      <t>カクシ</t>
    </rPh>
    <rPh sb="39" eb="40">
      <t>マチ</t>
    </rPh>
    <phoneticPr fontId="2"/>
  </si>
  <si>
    <t>　　　調定額、収納額及び未収額は滞納繰越額を含まない。</t>
    <rPh sb="3" eb="4">
      <t>チョウ</t>
    </rPh>
    <rPh sb="4" eb="5">
      <t>テイ</t>
    </rPh>
    <rPh sb="5" eb="6">
      <t>ガク</t>
    </rPh>
    <rPh sb="7" eb="9">
      <t>シュウノウ</t>
    </rPh>
    <rPh sb="9" eb="10">
      <t>ガク</t>
    </rPh>
    <rPh sb="10" eb="11">
      <t>オヨ</t>
    </rPh>
    <rPh sb="12" eb="14">
      <t>ミシュウ</t>
    </rPh>
    <rPh sb="14" eb="15">
      <t>ガク</t>
    </rPh>
    <rPh sb="16" eb="18">
      <t>タイノウガク</t>
    </rPh>
    <rPh sb="18" eb="20">
      <t>クリコシ</t>
    </rPh>
    <rPh sb="20" eb="21">
      <t>ガク</t>
    </rPh>
    <rPh sb="22" eb="23">
      <t>フク</t>
    </rPh>
    <phoneticPr fontId="2"/>
  </si>
  <si>
    <t>〈資料〉各市町調</t>
    <rPh sb="1" eb="3">
      <t>シリョウ</t>
    </rPh>
    <phoneticPr fontId="2"/>
  </si>
  <si>
    <t>注）　世帯数及び被保険者数は年度間平均。</t>
    <rPh sb="0" eb="1">
      <t>チュウ</t>
    </rPh>
    <rPh sb="3" eb="6">
      <t>セタイスウ</t>
    </rPh>
    <rPh sb="6" eb="7">
      <t>オヨ</t>
    </rPh>
    <rPh sb="8" eb="9">
      <t>ヒ</t>
    </rPh>
    <rPh sb="9" eb="12">
      <t>ホケンシャ</t>
    </rPh>
    <rPh sb="12" eb="13">
      <t>スウ</t>
    </rPh>
    <rPh sb="14" eb="16">
      <t>ネンド</t>
    </rPh>
    <rPh sb="16" eb="17">
      <t>カン</t>
    </rPh>
    <rPh sb="17" eb="19">
      <t>ヘイキン</t>
    </rPh>
    <phoneticPr fontId="2"/>
  </si>
  <si>
    <t>美浜町</t>
    <rPh sb="0" eb="3">
      <t>ミハマチョウ</t>
    </rPh>
    <phoneticPr fontId="2"/>
  </si>
  <si>
    <t>南知多町</t>
    <rPh sb="0" eb="1">
      <t>ミナミ</t>
    </rPh>
    <rPh sb="1" eb="4">
      <t>チタチョウ</t>
    </rPh>
    <phoneticPr fontId="2"/>
  </si>
  <si>
    <t>東浦町</t>
    <rPh sb="0" eb="2">
      <t>ヒガシウラ</t>
    </rPh>
    <rPh sb="2" eb="3">
      <t>チョウ</t>
    </rPh>
    <phoneticPr fontId="2"/>
  </si>
  <si>
    <t>大府市</t>
    <rPh sb="0" eb="3">
      <t>オオブシ</t>
    </rPh>
    <phoneticPr fontId="2"/>
  </si>
  <si>
    <t>東海市</t>
    <rPh sb="0" eb="3">
      <t>トウカイシ</t>
    </rPh>
    <phoneticPr fontId="2"/>
  </si>
  <si>
    <t>常滑市</t>
    <rPh sb="0" eb="3">
      <t>トコナメシ</t>
    </rPh>
    <phoneticPr fontId="2"/>
  </si>
  <si>
    <t>半田市</t>
    <rPh sb="0" eb="3">
      <t>ハンダシ</t>
    </rPh>
    <phoneticPr fontId="2"/>
  </si>
  <si>
    <t>総数</t>
    <rPh sb="0" eb="2">
      <t>ソウスウ</t>
    </rPh>
    <phoneticPr fontId="2"/>
  </si>
  <si>
    <t>（％）</t>
  </si>
  <si>
    <t>(人)</t>
    <rPh sb="1" eb="2">
      <t>ヒト</t>
    </rPh>
    <phoneticPr fontId="2"/>
  </si>
  <si>
    <t>(世帯)</t>
    <rPh sb="1" eb="3">
      <t>セタイ</t>
    </rPh>
    <phoneticPr fontId="2"/>
  </si>
  <si>
    <t>1人当り
（円）</t>
    <rPh sb="0" eb="2">
      <t>１ニン</t>
    </rPh>
    <rPh sb="2" eb="3">
      <t>ア</t>
    </rPh>
    <phoneticPr fontId="2"/>
  </si>
  <si>
    <t>収納率</t>
    <rPh sb="0" eb="2">
      <t>シュウノウ</t>
    </rPh>
    <rPh sb="2" eb="3">
      <t>リツ</t>
    </rPh>
    <phoneticPr fontId="2"/>
  </si>
  <si>
    <t>未収額</t>
    <rPh sb="0" eb="2">
      <t>ミシュウ</t>
    </rPh>
    <rPh sb="2" eb="3">
      <t>ガク</t>
    </rPh>
    <phoneticPr fontId="2"/>
  </si>
  <si>
    <t>収納額</t>
    <rPh sb="0" eb="2">
      <t>シュウノウ</t>
    </rPh>
    <rPh sb="2" eb="3">
      <t>ガク</t>
    </rPh>
    <phoneticPr fontId="2"/>
  </si>
  <si>
    <t>調定額</t>
    <rPh sb="0" eb="1">
      <t>チョウテイ</t>
    </rPh>
    <rPh sb="1" eb="2">
      <t>テイ</t>
    </rPh>
    <rPh sb="2" eb="3">
      <t>ガク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</si>
  <si>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</si>
  <si>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世帯数</t>
    <rPh sb="0" eb="3">
      <t>セタイスウ</t>
    </rPh>
    <phoneticPr fontId="2"/>
  </si>
  <si>
    <t>年度</t>
    <rPh sb="0" eb="2">
      <t>ネンド</t>
    </rPh>
    <phoneticPr fontId="2"/>
  </si>
  <si>
    <t>葬祭給付金</t>
    <rPh sb="0" eb="2">
      <t>ソウサイ</t>
    </rPh>
    <rPh sb="2" eb="5">
      <t>キュウフキン</t>
    </rPh>
    <phoneticPr fontId="2"/>
  </si>
  <si>
    <t>出産育児給付金</t>
    <rPh sb="0" eb="2">
      <t>シュッサン</t>
    </rPh>
    <rPh sb="2" eb="4">
      <t>イクジ</t>
    </rPh>
    <rPh sb="4" eb="7">
      <t>キュウフキン</t>
    </rPh>
    <phoneticPr fontId="2"/>
  </si>
  <si>
    <t>高額療養費</t>
    <rPh sb="0" eb="2">
      <t>コウガク</t>
    </rPh>
    <rPh sb="2" eb="5">
      <t>リョウヨウヒ</t>
    </rPh>
    <phoneticPr fontId="2"/>
  </si>
  <si>
    <t>療養諸費
(費用額)</t>
    <rPh sb="0" eb="2">
      <t>リョウヨウ</t>
    </rPh>
    <rPh sb="2" eb="4">
      <t>ショヒ</t>
    </rPh>
    <rPh sb="6" eb="9">
      <t>ヒヨウガク</t>
    </rPh>
    <phoneticPr fontId="2"/>
  </si>
  <si>
    <t>保　　　　　　　　　険　　　　　　　　　料</t>
    <rPh sb="0" eb="1">
      <t>タモツ</t>
    </rPh>
    <rPh sb="10" eb="11">
      <t>ケン</t>
    </rPh>
    <rPh sb="20" eb="21">
      <t>リョウ</t>
    </rPh>
    <phoneticPr fontId="2"/>
  </si>
  <si>
    <t>（単位：千円）</t>
    <rPh sb="1" eb="3">
      <t>タンイ</t>
    </rPh>
    <rPh sb="4" eb="6">
      <t>センエン</t>
    </rPh>
    <phoneticPr fontId="2"/>
  </si>
  <si>
    <t>（2）国民健康保険の状況</t>
    <rPh sb="3" eb="5">
      <t>コクミン</t>
    </rPh>
    <rPh sb="5" eb="7">
      <t>ケンコウ</t>
    </rPh>
    <rPh sb="7" eb="9">
      <t>ホケン</t>
    </rPh>
    <rPh sb="10" eb="12">
      <t>ジョウキョウ</t>
    </rPh>
    <phoneticPr fontId="2"/>
  </si>
  <si>
    <t>福　　祉　73</t>
    <rPh sb="0" eb="1">
      <t>フク</t>
    </rPh>
    <rPh sb="3" eb="4">
      <t>サイワイ</t>
    </rPh>
    <phoneticPr fontId="2"/>
  </si>
  <si>
    <t>72　福　　祉</t>
    <rPh sb="3" eb="4">
      <t>フク</t>
    </rPh>
    <rPh sb="6" eb="7">
      <t>サイワイ</t>
    </rPh>
    <phoneticPr fontId="2"/>
  </si>
  <si>
    <t>　 進学準備給付金は平成30年6月8日創設のため、10か月分の平均を掲載（平成30年度分のみ）。</t>
    <rPh sb="2" eb="4">
      <t>シンガク</t>
    </rPh>
    <rPh sb="4" eb="6">
      <t>ジュンビ</t>
    </rPh>
    <rPh sb="6" eb="9">
      <t>キュウフキン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ソウセツ</t>
    </rPh>
    <rPh sb="28" eb="29">
      <t>ゲツ</t>
    </rPh>
    <rPh sb="29" eb="30">
      <t>ブン</t>
    </rPh>
    <rPh sb="31" eb="33">
      <t>ヘイキン</t>
    </rPh>
    <rPh sb="34" eb="36">
      <t>ケイサイ</t>
    </rPh>
    <rPh sb="37" eb="39">
      <t>ヘイセイ</t>
    </rPh>
    <rPh sb="41" eb="42">
      <t>ネン</t>
    </rPh>
    <rPh sb="42" eb="43">
      <t>ド</t>
    </rPh>
    <rPh sb="43" eb="44">
      <t>ブン</t>
    </rPh>
    <phoneticPr fontId="2"/>
  </si>
  <si>
    <t xml:space="preserve"> 　知多福祉事務所は阿久比町、東浦町、南知多町、美浜町、武豊町の５町から組織されている。</t>
    <phoneticPr fontId="2"/>
  </si>
  <si>
    <t>〈資料〉愛知県福祉局福祉部地域福祉課</t>
    <phoneticPr fontId="2"/>
  </si>
  <si>
    <t>注）各年度１か月あたりの平均を掲載。</t>
    <rPh sb="0" eb="1">
      <t>チュウ</t>
    </rPh>
    <rPh sb="2" eb="5">
      <t>カクネンド</t>
    </rPh>
    <rPh sb="7" eb="8">
      <t>ゲツ</t>
    </rPh>
    <rPh sb="12" eb="14">
      <t>ヘイキン</t>
    </rPh>
    <rPh sb="15" eb="17">
      <t>ケイサイ</t>
    </rPh>
    <phoneticPr fontId="2"/>
  </si>
  <si>
    <t>知　　多</t>
    <rPh sb="0" eb="4">
      <t>チタシ</t>
    </rPh>
    <phoneticPr fontId="2"/>
  </si>
  <si>
    <t>５市合計</t>
    <rPh sb="1" eb="2">
      <t>シ</t>
    </rPh>
    <rPh sb="2" eb="4">
      <t>ゴウケイ</t>
    </rPh>
    <phoneticPr fontId="2"/>
  </si>
  <si>
    <t>（千円）</t>
    <rPh sb="1" eb="3">
      <t>センエン</t>
    </rPh>
    <phoneticPr fontId="2"/>
  </si>
  <si>
    <t>（世帯）</t>
    <rPh sb="1" eb="3">
      <t>セタイ</t>
    </rPh>
    <phoneticPr fontId="2"/>
  </si>
  <si>
    <t>保護費</t>
    <rPh sb="0" eb="3">
      <t>ホゴヒ</t>
    </rPh>
    <phoneticPr fontId="2"/>
  </si>
  <si>
    <t>人員</t>
    <rPh sb="0" eb="2">
      <t>ジンイン</t>
    </rPh>
    <phoneticPr fontId="2"/>
  </si>
  <si>
    <t>世帯</t>
    <rPh sb="0" eb="2">
      <t>セタイ</t>
    </rPh>
    <phoneticPr fontId="2"/>
  </si>
  <si>
    <t>実人員</t>
    <rPh sb="0" eb="1">
      <t>ジツ</t>
    </rPh>
    <rPh sb="1" eb="3">
      <t>ジンイン</t>
    </rPh>
    <phoneticPr fontId="2"/>
  </si>
  <si>
    <t>実世帯</t>
    <rPh sb="0" eb="1">
      <t>ジツ</t>
    </rPh>
    <rPh sb="1" eb="3">
      <t>セタイ</t>
    </rPh>
    <phoneticPr fontId="2"/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</si>
  <si>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</si>
  <si>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</si>
  <si>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保護施設事務費及び委託事務費</t>
    <rPh sb="0" eb="2">
      <t>ホゴ</t>
    </rPh>
    <rPh sb="2" eb="4">
      <t>シセツ</t>
    </rPh>
    <rPh sb="4" eb="6">
      <t>ジム</t>
    </rPh>
    <rPh sb="6" eb="7">
      <t>ヒ</t>
    </rPh>
    <rPh sb="7" eb="8">
      <t>オヨ</t>
    </rPh>
    <rPh sb="9" eb="11">
      <t>イタク</t>
    </rPh>
    <rPh sb="11" eb="14">
      <t>ジムヒ</t>
    </rPh>
    <phoneticPr fontId="2"/>
  </si>
  <si>
    <t>葬　祭　扶　助</t>
    <rPh sb="0" eb="3">
      <t>ソウサイ</t>
    </rPh>
    <rPh sb="4" eb="7">
      <t>フジョ</t>
    </rPh>
    <phoneticPr fontId="2"/>
  </si>
  <si>
    <t>生　業　扶　助</t>
    <rPh sb="0" eb="3">
      <t>セイギョウ</t>
    </rPh>
    <rPh sb="4" eb="7">
      <t>フジョ</t>
    </rPh>
    <phoneticPr fontId="2"/>
  </si>
  <si>
    <t>出　産　扶　助</t>
    <rPh sb="0" eb="3">
      <t>シュッサン</t>
    </rPh>
    <rPh sb="4" eb="7">
      <t>フジョ</t>
    </rPh>
    <phoneticPr fontId="2"/>
  </si>
  <si>
    <t>医　療　扶　助</t>
    <rPh sb="0" eb="3">
      <t>イリョウ</t>
    </rPh>
    <rPh sb="4" eb="7">
      <t>フジョ</t>
    </rPh>
    <phoneticPr fontId="2"/>
  </si>
  <si>
    <t>介　護　扶　助</t>
    <rPh sb="0" eb="3">
      <t>カイゴ</t>
    </rPh>
    <rPh sb="4" eb="7">
      <t>フジョ</t>
    </rPh>
    <phoneticPr fontId="2"/>
  </si>
  <si>
    <t>教　育　扶　助</t>
    <rPh sb="0" eb="3">
      <t>キョウイク</t>
    </rPh>
    <rPh sb="4" eb="7">
      <t>フジョ</t>
    </rPh>
    <phoneticPr fontId="2"/>
  </si>
  <si>
    <t>住　宅　扶　助</t>
    <rPh sb="0" eb="3">
      <t>ジュウタク</t>
    </rPh>
    <rPh sb="4" eb="7">
      <t>フジョ</t>
    </rPh>
    <phoneticPr fontId="2"/>
  </si>
  <si>
    <t>生　活　扶　助</t>
    <rPh sb="0" eb="3">
      <t>セイカツ</t>
    </rPh>
    <rPh sb="4" eb="7">
      <t>フジョ</t>
    </rPh>
    <phoneticPr fontId="2"/>
  </si>
  <si>
    <t>総　　　　　数</t>
    <rPh sb="0" eb="7">
      <t>ソウスウ</t>
    </rPh>
    <phoneticPr fontId="2"/>
  </si>
  <si>
    <t>福祉事務所別</t>
    <rPh sb="0" eb="1">
      <t>フク</t>
    </rPh>
    <rPh sb="1" eb="2">
      <t>サイワイ</t>
    </rPh>
    <rPh sb="2" eb="4">
      <t>ジム</t>
    </rPh>
    <rPh sb="4" eb="5">
      <t>ショ</t>
    </rPh>
    <rPh sb="5" eb="6">
      <t>ベツ</t>
    </rPh>
    <phoneticPr fontId="2"/>
  </si>
  <si>
    <t>(3)生活保護の状況</t>
    <rPh sb="3" eb="5">
      <t>セイカツ</t>
    </rPh>
    <rPh sb="5" eb="7">
      <t>ホゴ</t>
    </rPh>
    <rPh sb="8" eb="10">
      <t>ジョウキョウ</t>
    </rPh>
    <phoneticPr fontId="2"/>
  </si>
  <si>
    <t>福　　祉　75</t>
    <phoneticPr fontId="2"/>
  </si>
  <si>
    <t>74　福　　祉</t>
    <rPh sb="3" eb="4">
      <t>フク</t>
    </rPh>
    <rPh sb="6" eb="7">
      <t>サイワイ</t>
    </rPh>
    <phoneticPr fontId="2"/>
  </si>
  <si>
    <t>　　 市町村コード変換不可の値を除く。</t>
    <rPh sb="3" eb="6">
      <t>シチョウソン</t>
    </rPh>
    <rPh sb="9" eb="11">
      <t>ヘンカン</t>
    </rPh>
    <rPh sb="11" eb="13">
      <t>フカ</t>
    </rPh>
    <rPh sb="14" eb="15">
      <t>アタイ</t>
    </rPh>
    <rPh sb="16" eb="17">
      <t>ノゾ</t>
    </rPh>
    <phoneticPr fontId="2"/>
  </si>
  <si>
    <t>〈資料〉日本年金機構</t>
    <rPh sb="4" eb="6">
      <t>ニホン</t>
    </rPh>
    <rPh sb="6" eb="8">
      <t>ネンキン</t>
    </rPh>
    <rPh sb="8" eb="10">
      <t>キコウ</t>
    </rPh>
    <phoneticPr fontId="2"/>
  </si>
  <si>
    <t>注）障害基礎年金及び遺族基礎年金は、厚生年金等を伴うものの基礎部分を含む。</t>
    <rPh sb="0" eb="1">
      <t>チュウ</t>
    </rPh>
    <phoneticPr fontId="2"/>
  </si>
  <si>
    <t>-</t>
  </si>
  <si>
    <t>阿久比町</t>
    <rPh sb="0" eb="3">
      <t>アグイ</t>
    </rPh>
    <rPh sb="3" eb="4">
      <t>チョウ</t>
    </rPh>
    <phoneticPr fontId="2"/>
  </si>
  <si>
    <t>半田市</t>
  </si>
  <si>
    <t>（件）</t>
    <rPh sb="1" eb="2">
      <t>ケン</t>
    </rPh>
    <phoneticPr fontId="2"/>
  </si>
  <si>
    <t>給付金額</t>
    <rPh sb="0" eb="2">
      <t>キュウフ</t>
    </rPh>
    <rPh sb="2" eb="4">
      <t>キンガク</t>
    </rPh>
    <phoneticPr fontId="2"/>
  </si>
  <si>
    <t>件　　数</t>
    <rPh sb="0" eb="4">
      <t>ケンスウ</t>
    </rPh>
    <phoneticPr fontId="2"/>
  </si>
  <si>
    <t>件　数</t>
    <rPh sb="0" eb="1">
      <t>ケン</t>
    </rPh>
    <rPh sb="2" eb="3">
      <t>カズ</t>
    </rPh>
    <phoneticPr fontId="2"/>
  </si>
  <si>
    <t>寡婦年金</t>
    <rPh sb="0" eb="2">
      <t>カフ</t>
    </rPh>
    <rPh sb="2" eb="4">
      <t>ネンキン</t>
    </rPh>
    <phoneticPr fontId="2"/>
  </si>
  <si>
    <t>母子年金</t>
    <rPh sb="0" eb="2">
      <t>ボシ</t>
    </rPh>
    <rPh sb="2" eb="4">
      <t>ネンキン</t>
    </rPh>
    <phoneticPr fontId="2"/>
  </si>
  <si>
    <t>遺児年金</t>
    <rPh sb="0" eb="2">
      <t>イジ</t>
    </rPh>
    <rPh sb="2" eb="4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</si>
  <si>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</si>
  <si>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</si>
  <si>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</si>
  <si>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通算老齢年金</t>
    <rPh sb="0" eb="2">
      <t>ツウサン</t>
    </rPh>
    <rPh sb="2" eb="4">
      <t>ロウレイ</t>
    </rPh>
    <rPh sb="4" eb="6">
      <t>ネンキン</t>
    </rPh>
    <phoneticPr fontId="2"/>
  </si>
  <si>
    <t>老齢年金</t>
    <rPh sb="0" eb="2">
      <t>ロウレイ</t>
    </rPh>
    <rPh sb="2" eb="4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</si>
  <si>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</si>
  <si>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</si>
  <si>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市町別</t>
    <rPh sb="0" eb="2">
      <t>シチョウ</t>
    </rPh>
    <rPh sb="2" eb="3">
      <t>ベツ</t>
    </rPh>
    <phoneticPr fontId="2"/>
  </si>
  <si>
    <t>（４）国民年金給付状況</t>
    <rPh sb="3" eb="5">
      <t>コクミン</t>
    </rPh>
    <rPh sb="5" eb="7">
      <t>ネンキン</t>
    </rPh>
    <rPh sb="7" eb="9">
      <t>キュウフ</t>
    </rPh>
    <rPh sb="9" eb="11">
      <t>ジョウキョウ</t>
    </rPh>
    <phoneticPr fontId="2"/>
  </si>
  <si>
    <t>福　　　祉　77</t>
    <rPh sb="0" eb="1">
      <t>フク</t>
    </rPh>
    <rPh sb="4" eb="5">
      <t>サイワイ</t>
    </rPh>
    <phoneticPr fontId="2"/>
  </si>
  <si>
    <t>76  福　　　祉</t>
    <rPh sb="4" eb="5">
      <t>フク</t>
    </rPh>
    <rPh sb="8" eb="9">
      <t>サイワイ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</si>
</sst>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△ &quot;#,##0.0"/>
    <numFmt numFmtId="177" formatCode="#,##0;&quot;△ &quot;#,##0"/>
    <numFmt numFmtId="178" formatCode="0_);[Red]\(0\)"/>
    <numFmt numFmtId="179" formatCode="#,##0.0;[Red]\-#,##0.0"/>
    <numFmt numFmtId="180" formatCode="#,##0_ "/>
  </numFmts>
  <fonts count="12" x14ac:knownFonts="1">
    <font>
      <sz val="11"/>
      <name val="ＭＳ Ｐゴシック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38" fontId="10" fillId="0" borderId="0" applyFont="0" applyFill="0" applyBorder="0" applyAlignment="0" applyProtection="0"/>
  </cellStyleXfs>
  <cellXfs count="229">
    <xf numFmtId="0" fontId="0" fillId="0" borderId="0" xfId="0"/>
    <xf numFmtId="3" fontId="3" fillId="0" borderId="0" xfId="0" applyNumberFormat="1" applyFont="1" applyFill="1" applyAlignment="1" applyProtection="1">
      <alignment vertical="center"/>
    </xf>
    <xf numFmtId="3" fontId="4" fillId="0" borderId="0" xfId="0" applyNumberFormat="1" applyFont="1" applyFill="1" applyAlignment="1" applyProtection="1">
      <alignment vertical="center"/>
    </xf>
    <xf numFmtId="3" fontId="3" fillId="0" borderId="0" xfId="0" applyNumberFormat="1" applyFont="1" applyFill="1" applyAlignment="1" applyProtection="1">
      <alignment horizontal="center" vertical="center"/>
    </xf>
    <xf numFmtId="3" fontId="5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distributed" vertical="center"/>
    </xf>
    <xf numFmtId="3" fontId="3" fillId="0" borderId="5" xfId="0" applyNumberFormat="1" applyFont="1" applyFill="1" applyBorder="1" applyAlignment="1" applyProtection="1">
      <alignment horizontal="distributed" vertical="center"/>
    </xf>
    <xf numFmtId="3" fontId="3" fillId="0" borderId="6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3" fontId="3" fillId="0" borderId="7" xfId="0" applyNumberFormat="1" applyFont="1" applyFill="1" applyBorder="1" applyAlignment="1" applyProtection="1">
      <alignment horizontal="center" vertical="center"/>
    </xf>
    <xf numFmtId="3" fontId="3" fillId="0" borderId="10" xfId="0" applyNumberFormat="1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horizontal="center" vertical="center" textRotation="255"/>
    </xf>
    <xf numFmtId="177" fontId="3" fillId="0" borderId="7" xfId="0" applyNumberFormat="1" applyFont="1" applyFill="1" applyBorder="1" applyAlignment="1" applyProtection="1">
      <alignment vertical="center"/>
    </xf>
    <xf numFmtId="3" fontId="3" fillId="0" borderId="7" xfId="0" applyNumberFormat="1" applyFont="1" applyFill="1" applyBorder="1" applyAlignment="1" applyProtection="1">
      <alignment vertical="center"/>
    </xf>
    <xf numFmtId="177" fontId="3" fillId="0" borderId="7" xfId="0" applyNumberFormat="1" applyFont="1" applyFill="1" applyBorder="1" applyAlignment="1" applyProtection="1">
      <alignment vertical="center"/>
      <protection locked="0"/>
    </xf>
    <xf numFmtId="177" fontId="3" fillId="0" borderId="7" xfId="0" applyNumberFormat="1" applyFont="1" applyFill="1" applyBorder="1" applyAlignment="1" applyProtection="1">
      <alignment vertical="center" shrinkToFit="1"/>
      <protection locked="0"/>
    </xf>
    <xf numFmtId="177" fontId="3" fillId="0" borderId="10" xfId="0" applyNumberFormat="1" applyFont="1" applyFill="1" applyBorder="1" applyAlignment="1" applyProtection="1">
      <alignment vertical="center"/>
    </xf>
    <xf numFmtId="3" fontId="3" fillId="0" borderId="6" xfId="0" applyNumberFormat="1" applyFont="1" applyFill="1" applyBorder="1" applyAlignment="1" applyProtection="1">
      <alignment horizontal="center" textRotation="255"/>
    </xf>
    <xf numFmtId="3" fontId="3" fillId="0" borderId="11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 applyProtection="1">
      <alignment vertical="center"/>
    </xf>
    <xf numFmtId="3" fontId="3" fillId="0" borderId="13" xfId="0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177" fontId="3" fillId="0" borderId="7" xfId="0" applyNumberFormat="1" applyFont="1" applyFill="1" applyBorder="1" applyAlignment="1" applyProtection="1">
      <alignment horizontal="right" vertical="center" shrinkToFit="1"/>
    </xf>
    <xf numFmtId="3" fontId="8" fillId="0" borderId="9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18" xfId="0" applyNumberFormat="1" applyFont="1" applyFill="1" applyBorder="1" applyAlignment="1" applyProtection="1">
      <alignment horizontal="center" vertical="center"/>
    </xf>
    <xf numFmtId="177" fontId="3" fillId="0" borderId="20" xfId="0" applyNumberFormat="1" applyFont="1" applyFill="1" applyBorder="1" applyAlignment="1" applyProtection="1">
      <alignment vertical="center"/>
    </xf>
    <xf numFmtId="3" fontId="3" fillId="0" borderId="20" xfId="0" applyNumberFormat="1" applyFont="1" applyFill="1" applyBorder="1" applyAlignment="1" applyProtection="1">
      <alignment vertical="center"/>
    </xf>
    <xf numFmtId="177" fontId="3" fillId="0" borderId="20" xfId="0" applyNumberFormat="1" applyFont="1" applyFill="1" applyBorder="1" applyAlignment="1" applyProtection="1">
      <alignment vertical="center"/>
      <protection locked="0"/>
    </xf>
    <xf numFmtId="177" fontId="3" fillId="0" borderId="20" xfId="0" applyNumberFormat="1" applyFont="1" applyFill="1" applyBorder="1" applyAlignment="1" applyProtection="1">
      <alignment vertical="center" shrinkToFit="1"/>
      <protection locked="0"/>
    </xf>
    <xf numFmtId="177" fontId="3" fillId="0" borderId="21" xfId="0" applyNumberFormat="1" applyFont="1" applyFill="1" applyBorder="1" applyAlignment="1" applyProtection="1">
      <alignment vertical="center"/>
    </xf>
    <xf numFmtId="0" fontId="3" fillId="0" borderId="22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176" fontId="3" fillId="0" borderId="0" xfId="0" applyNumberFormat="1" applyFont="1" applyFill="1" applyBorder="1" applyAlignment="1" applyProtection="1">
      <alignment vertical="center" shrinkToFit="1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3" fontId="10" fillId="0" borderId="8" xfId="0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3" fontId="10" fillId="0" borderId="0" xfId="0" applyNumberFormat="1" applyFont="1" applyFill="1" applyAlignment="1" applyProtection="1">
      <alignment vertical="center"/>
    </xf>
    <xf numFmtId="178" fontId="3" fillId="0" borderId="7" xfId="0" applyNumberFormat="1" applyFont="1" applyFill="1" applyBorder="1" applyAlignment="1" applyProtection="1">
      <alignment horizontal="right" vertical="center"/>
    </xf>
    <xf numFmtId="3" fontId="3" fillId="0" borderId="15" xfId="0" applyNumberFormat="1" applyFont="1" applyFill="1" applyBorder="1" applyAlignment="1" applyProtection="1">
      <alignment horizontal="center" vertical="center"/>
    </xf>
    <xf numFmtId="3" fontId="3" fillId="0" borderId="16" xfId="0" applyNumberFormat="1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distributed" vertical="center"/>
    </xf>
    <xf numFmtId="0" fontId="10" fillId="0" borderId="2" xfId="0" applyFont="1" applyFill="1" applyBorder="1" applyAlignment="1" applyProtection="1">
      <alignment horizontal="distributed" vertical="center"/>
    </xf>
    <xf numFmtId="0" fontId="10" fillId="0" borderId="3" xfId="0" applyFont="1" applyFill="1" applyBorder="1" applyAlignment="1" applyProtection="1">
      <alignment horizontal="distributed"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8" fillId="0" borderId="0" xfId="2" applyFont="1" applyFill="1" applyAlignment="1" applyProtection="1">
      <alignment horizontal="center" vertical="center"/>
    </xf>
    <xf numFmtId="0" fontId="3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horizontal="right" vertical="center"/>
      <protection locked="0"/>
    </xf>
    <xf numFmtId="177" fontId="3" fillId="0" borderId="23" xfId="2" applyNumberFormat="1" applyFont="1" applyFill="1" applyBorder="1" applyAlignment="1" applyProtection="1">
      <alignment vertical="center"/>
      <protection locked="0"/>
    </xf>
    <xf numFmtId="177" fontId="3" fillId="0" borderId="24" xfId="2" applyNumberFormat="1" applyFont="1" applyFill="1" applyBorder="1" applyAlignment="1" applyProtection="1">
      <alignment vertical="center"/>
      <protection locked="0"/>
    </xf>
    <xf numFmtId="38" fontId="3" fillId="0" borderId="24" xfId="3" applyFont="1" applyFill="1" applyBorder="1" applyAlignment="1" applyProtection="1">
      <alignment vertical="center"/>
    </xf>
    <xf numFmtId="176" fontId="3" fillId="0" borderId="24" xfId="2" applyNumberFormat="1" applyFont="1" applyFill="1" applyBorder="1" applyAlignment="1" applyProtection="1">
      <alignment vertical="center"/>
    </xf>
    <xf numFmtId="177" fontId="3" fillId="0" borderId="25" xfId="2" applyNumberFormat="1" applyFont="1" applyFill="1" applyBorder="1" applyAlignment="1" applyProtection="1">
      <alignment vertical="center"/>
      <protection locked="0"/>
    </xf>
    <xf numFmtId="0" fontId="3" fillId="0" borderId="25" xfId="2" applyFont="1" applyFill="1" applyBorder="1" applyAlignment="1" applyProtection="1">
      <alignment horizontal="center" vertical="center"/>
    </xf>
    <xf numFmtId="0" fontId="8" fillId="0" borderId="5" xfId="2" applyFont="1" applyFill="1" applyBorder="1" applyAlignment="1" applyProtection="1">
      <alignment horizontal="center" vertical="center"/>
    </xf>
    <xf numFmtId="3" fontId="3" fillId="0" borderId="26" xfId="2" applyNumberFormat="1" applyFont="1" applyFill="1" applyBorder="1" applyAlignment="1" applyProtection="1">
      <alignment vertical="center"/>
    </xf>
    <xf numFmtId="3" fontId="3" fillId="0" borderId="0" xfId="2" applyNumberFormat="1" applyFont="1" applyFill="1" applyBorder="1" applyAlignment="1" applyProtection="1">
      <alignment vertical="center"/>
    </xf>
    <xf numFmtId="38" fontId="3" fillId="0" borderId="0" xfId="3" applyFont="1" applyFill="1" applyBorder="1" applyAlignment="1" applyProtection="1">
      <alignment vertical="center"/>
    </xf>
    <xf numFmtId="179" fontId="3" fillId="0" borderId="0" xfId="3" applyNumberFormat="1" applyFont="1" applyFill="1" applyBorder="1" applyAlignment="1" applyProtection="1">
      <alignment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distributed" vertical="center"/>
    </xf>
    <xf numFmtId="177" fontId="3" fillId="0" borderId="26" xfId="2" applyNumberFormat="1" applyFont="1" applyFill="1" applyBorder="1" applyAlignment="1" applyProtection="1">
      <alignment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176" fontId="3" fillId="0" borderId="0" xfId="2" applyNumberFormat="1" applyFont="1" applyFill="1" applyBorder="1" applyAlignment="1" applyProtection="1">
      <alignment vertical="center"/>
    </xf>
    <xf numFmtId="177" fontId="3" fillId="0" borderId="27" xfId="2" applyNumberFormat="1" applyFont="1" applyFill="1" applyBorder="1" applyAlignment="1" applyProtection="1">
      <alignment vertical="center"/>
      <protection locked="0"/>
    </xf>
    <xf numFmtId="38" fontId="3" fillId="0" borderId="26" xfId="3" applyFont="1" applyFill="1" applyBorder="1" applyAlignment="1" applyProtection="1"/>
    <xf numFmtId="38" fontId="3" fillId="0" borderId="0" xfId="3" applyFont="1" applyFill="1" applyBorder="1" applyAlignment="1" applyProtection="1"/>
    <xf numFmtId="0" fontId="8" fillId="0" borderId="2" xfId="2" applyFont="1" applyFill="1" applyBorder="1" applyAlignment="1" applyProtection="1">
      <alignment horizontal="center" vertical="center"/>
    </xf>
    <xf numFmtId="38" fontId="3" fillId="0" borderId="26" xfId="3" applyFont="1" applyFill="1" applyBorder="1" applyAlignment="1" applyProtection="1">
      <alignment horizontal="right" vertical="center"/>
    </xf>
    <xf numFmtId="38" fontId="3" fillId="0" borderId="0" xfId="3" applyFont="1" applyFill="1" applyBorder="1" applyAlignment="1" applyProtection="1">
      <alignment horizontal="right" vertical="center"/>
    </xf>
    <xf numFmtId="177" fontId="3" fillId="0" borderId="26" xfId="2" applyNumberFormat="1" applyFont="1" applyFill="1" applyBorder="1" applyAlignment="1" applyProtection="1">
      <alignment vertical="center"/>
    </xf>
    <xf numFmtId="177" fontId="3" fillId="0" borderId="0" xfId="2" applyNumberFormat="1" applyFont="1" applyFill="1" applyBorder="1" applyAlignment="1" applyProtection="1">
      <alignment vertical="center"/>
    </xf>
    <xf numFmtId="38" fontId="3" fillId="0" borderId="26" xfId="3" applyFont="1" applyFill="1" applyBorder="1" applyAlignment="1" applyProtection="1">
      <alignment vertical="center"/>
    </xf>
    <xf numFmtId="38" fontId="3" fillId="0" borderId="27" xfId="3" applyFont="1" applyFill="1" applyBorder="1" applyAlignment="1" applyProtection="1">
      <alignment vertical="center"/>
    </xf>
    <xf numFmtId="176" fontId="3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2" applyFont="1" applyFill="1" applyAlignment="1" applyProtection="1">
      <alignment vertical="center"/>
    </xf>
    <xf numFmtId="0" fontId="3" fillId="0" borderId="28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distributed" vertical="center" wrapText="1"/>
    </xf>
    <xf numFmtId="0" fontId="3" fillId="0" borderId="0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0" borderId="27" xfId="2" applyFont="1" applyFill="1" applyBorder="1" applyAlignment="1" applyProtection="1">
      <alignment vertical="center"/>
    </xf>
    <xf numFmtId="0" fontId="3" fillId="0" borderId="27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19" xfId="2" applyFont="1" applyFill="1" applyBorder="1" applyAlignment="1" applyProtection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 wrapText="1"/>
    </xf>
    <xf numFmtId="0" fontId="3" fillId="0" borderId="8" xfId="2" applyFont="1" applyFill="1" applyBorder="1" applyAlignment="1" applyProtection="1">
      <alignment vertical="center"/>
    </xf>
    <xf numFmtId="0" fontId="3" fillId="0" borderId="3" xfId="2" applyFont="1" applyFill="1" applyBorder="1" applyAlignment="1" applyProtection="1">
      <alignment vertical="center"/>
    </xf>
    <xf numFmtId="0" fontId="3" fillId="0" borderId="20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 wrapText="1"/>
    </xf>
    <xf numFmtId="0" fontId="3" fillId="0" borderId="9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29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/>
    </xf>
    <xf numFmtId="0" fontId="3" fillId="0" borderId="6" xfId="2" applyFont="1" applyFill="1" applyBorder="1" applyAlignment="1" applyProtection="1">
      <alignment vertical="center" wrapText="1"/>
    </xf>
    <xf numFmtId="0" fontId="3" fillId="0" borderId="6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center" vertical="center"/>
    </xf>
    <xf numFmtId="0" fontId="7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38" fontId="3" fillId="0" borderId="0" xfId="3" applyFont="1" applyFill="1" applyAlignment="1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Alignment="1">
      <alignment horizontal="center" vertical="center"/>
    </xf>
    <xf numFmtId="38" fontId="3" fillId="0" borderId="0" xfId="3" applyFont="1" applyFill="1" applyAlignment="1">
      <alignment horizontal="right" vertical="center"/>
    </xf>
    <xf numFmtId="38" fontId="3" fillId="0" borderId="0" xfId="3" applyFont="1" applyFill="1" applyAlignment="1">
      <alignment horizontal="left" vertical="center"/>
    </xf>
    <xf numFmtId="38" fontId="10" fillId="0" borderId="23" xfId="3" applyFont="1" applyFill="1" applyBorder="1" applyAlignment="1">
      <alignment vertical="center"/>
    </xf>
    <xf numFmtId="38" fontId="10" fillId="0" borderId="24" xfId="3" applyFont="1" applyFill="1" applyBorder="1" applyAlignment="1">
      <alignment horizontal="right" vertical="center"/>
    </xf>
    <xf numFmtId="38" fontId="10" fillId="0" borderId="24" xfId="3" applyFont="1" applyFill="1" applyBorder="1" applyAlignment="1">
      <alignment horizontal="right" vertical="center" shrinkToFit="1"/>
    </xf>
    <xf numFmtId="38" fontId="3" fillId="0" borderId="10" xfId="3" applyFont="1" applyFill="1" applyBorder="1" applyAlignment="1">
      <alignment horizontal="center" vertical="center"/>
    </xf>
    <xf numFmtId="38" fontId="3" fillId="0" borderId="5" xfId="3" applyFont="1" applyFill="1" applyBorder="1" applyAlignment="1">
      <alignment horizontal="distributed" vertical="center"/>
    </xf>
    <xf numFmtId="38" fontId="10" fillId="0" borderId="26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 shrinkToFit="1"/>
    </xf>
    <xf numFmtId="38" fontId="3" fillId="0" borderId="7" xfId="3" applyFont="1" applyFill="1" applyBorder="1" applyAlignment="1">
      <alignment horizontal="center" vertical="center"/>
    </xf>
    <xf numFmtId="38" fontId="3" fillId="0" borderId="2" xfId="3" applyFont="1" applyFill="1" applyBorder="1" applyAlignment="1">
      <alignment horizontal="center" vertical="center"/>
    </xf>
    <xf numFmtId="38" fontId="10" fillId="0" borderId="26" xfId="3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right" vertical="center"/>
    </xf>
    <xf numFmtId="38" fontId="3" fillId="0" borderId="2" xfId="3" applyFont="1" applyFill="1" applyBorder="1" applyAlignment="1">
      <alignment horizontal="distributed" vertical="center"/>
    </xf>
    <xf numFmtId="38" fontId="3" fillId="0" borderId="0" xfId="3" applyFont="1" applyFill="1" applyBorder="1" applyAlignment="1">
      <alignment vertical="center"/>
    </xf>
    <xf numFmtId="38" fontId="3" fillId="0" borderId="0" xfId="3" applyFont="1" applyFill="1" applyBorder="1" applyAlignment="1">
      <alignment vertical="center" shrinkToFit="1"/>
    </xf>
    <xf numFmtId="38" fontId="3" fillId="0" borderId="7" xfId="3" applyFont="1" applyFill="1" applyBorder="1" applyAlignment="1">
      <alignment vertical="center"/>
    </xf>
    <xf numFmtId="38" fontId="3" fillId="0" borderId="2" xfId="3" applyFont="1" applyFill="1" applyBorder="1" applyAlignment="1">
      <alignment vertical="center"/>
    </xf>
    <xf numFmtId="38" fontId="10" fillId="0" borderId="0" xfId="3" applyFont="1" applyFill="1" applyBorder="1" applyAlignment="1" applyProtection="1">
      <alignment horizontal="right" vertical="center"/>
      <protection locked="0"/>
    </xf>
    <xf numFmtId="38" fontId="10" fillId="0" borderId="0" xfId="3" applyFont="1" applyFill="1" applyBorder="1" applyAlignment="1" applyProtection="1">
      <alignment horizontal="right" vertical="center" shrinkToFit="1"/>
      <protection locked="0"/>
    </xf>
    <xf numFmtId="38" fontId="10" fillId="0" borderId="0" xfId="3" applyFont="1" applyFill="1" applyAlignment="1">
      <alignment vertical="center"/>
    </xf>
    <xf numFmtId="38" fontId="10" fillId="0" borderId="0" xfId="3" applyFont="1" applyFill="1" applyBorder="1" applyAlignment="1">
      <alignment horizontal="right" vertical="center" shrinkToFit="1"/>
    </xf>
    <xf numFmtId="38" fontId="10" fillId="0" borderId="30" xfId="3" applyFont="1" applyFill="1" applyBorder="1" applyAlignment="1">
      <alignment horizontal="right" vertical="center" wrapText="1"/>
    </xf>
    <xf numFmtId="38" fontId="10" fillId="0" borderId="30" xfId="3" applyFont="1" applyFill="1" applyBorder="1" applyAlignment="1">
      <alignment horizontal="right" vertical="center" shrinkToFit="1"/>
    </xf>
    <xf numFmtId="38" fontId="10" fillId="0" borderId="30" xfId="3" applyFont="1" applyFill="1" applyBorder="1" applyAlignment="1">
      <alignment horizontal="right" vertical="center"/>
    </xf>
    <xf numFmtId="38" fontId="3" fillId="0" borderId="9" xfId="3" applyFont="1" applyFill="1" applyBorder="1" applyAlignment="1">
      <alignment horizontal="center" vertical="center"/>
    </xf>
    <xf numFmtId="38" fontId="10" fillId="0" borderId="4" xfId="3" applyFont="1" applyFill="1" applyBorder="1" applyAlignment="1">
      <alignment horizontal="center" vertical="center"/>
    </xf>
    <xf numFmtId="38" fontId="10" fillId="0" borderId="19" xfId="3" applyFont="1" applyFill="1" applyBorder="1" applyAlignment="1">
      <alignment horizontal="center" vertical="center" wrapText="1"/>
    </xf>
    <xf numFmtId="38" fontId="10" fillId="0" borderId="31" xfId="3" applyFont="1" applyFill="1" applyBorder="1" applyAlignment="1">
      <alignment horizontal="center" vertical="center" wrapText="1"/>
    </xf>
    <xf numFmtId="38" fontId="10" fillId="0" borderId="8" xfId="3" applyFont="1" applyFill="1" applyBorder="1" applyAlignment="1">
      <alignment horizontal="center" vertical="center" wrapText="1"/>
    </xf>
    <xf numFmtId="38" fontId="10" fillId="0" borderId="8" xfId="3" applyFont="1" applyFill="1" applyBorder="1" applyAlignment="1">
      <alignment horizontal="center" vertical="center" shrinkToFit="1"/>
    </xf>
    <xf numFmtId="38" fontId="10" fillId="0" borderId="8" xfId="3" applyFont="1" applyFill="1" applyBorder="1" applyAlignment="1">
      <alignment horizontal="center" vertical="center"/>
    </xf>
    <xf numFmtId="38" fontId="10" fillId="0" borderId="32" xfId="3" applyFont="1" applyFill="1" applyBorder="1" applyAlignment="1">
      <alignment horizontal="center" vertical="center"/>
    </xf>
    <xf numFmtId="38" fontId="8" fillId="0" borderId="3" xfId="3" applyFont="1" applyFill="1" applyBorder="1" applyAlignment="1">
      <alignment horizontal="distributed" vertical="center" wrapText="1"/>
    </xf>
    <xf numFmtId="38" fontId="3" fillId="0" borderId="20" xfId="3" applyFont="1" applyFill="1" applyBorder="1" applyAlignment="1">
      <alignment horizontal="center" vertical="center" wrapText="1"/>
    </xf>
    <xf numFmtId="38" fontId="11" fillId="0" borderId="0" xfId="3" applyFont="1" applyFill="1" applyBorder="1" applyAlignment="1">
      <alignment horizontal="center" vertical="center" wrapText="1"/>
    </xf>
    <xf numFmtId="38" fontId="11" fillId="0" borderId="7" xfId="3" applyFont="1" applyFill="1" applyBorder="1" applyAlignment="1">
      <alignment horizontal="center" vertical="center" wrapText="1"/>
    </xf>
    <xf numFmtId="38" fontId="10" fillId="0" borderId="9" xfId="3" applyFont="1" applyFill="1" applyBorder="1" applyAlignment="1">
      <alignment horizontal="center" vertical="center" shrinkToFit="1"/>
    </xf>
    <xf numFmtId="38" fontId="10" fillId="0" borderId="9" xfId="3" applyFont="1" applyFill="1" applyBorder="1" applyAlignment="1">
      <alignment horizontal="center" vertical="center"/>
    </xf>
    <xf numFmtId="38" fontId="10" fillId="0" borderId="8" xfId="3" applyFont="1" applyFill="1" applyBorder="1" applyAlignment="1">
      <alignment horizontal="center" vertical="center"/>
    </xf>
    <xf numFmtId="38" fontId="8" fillId="0" borderId="2" xfId="3" applyFont="1" applyFill="1" applyBorder="1" applyAlignment="1">
      <alignment horizontal="distributed" vertical="center" wrapText="1"/>
    </xf>
    <xf numFmtId="38" fontId="11" fillId="0" borderId="29" xfId="3" applyFont="1" applyFill="1" applyBorder="1" applyAlignment="1">
      <alignment horizontal="center" vertical="center" wrapText="1"/>
    </xf>
    <xf numFmtId="38" fontId="11" fillId="0" borderId="22" xfId="3" applyFont="1" applyFill="1" applyBorder="1" applyAlignment="1">
      <alignment horizontal="center" vertical="center" wrapText="1"/>
    </xf>
    <xf numFmtId="38" fontId="11" fillId="0" borderId="6" xfId="3" applyFont="1" applyFill="1" applyBorder="1" applyAlignment="1">
      <alignment horizontal="center" vertical="center" wrapText="1"/>
    </xf>
    <xf numFmtId="38" fontId="10" fillId="0" borderId="33" xfId="3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distributed" vertical="center" wrapText="1"/>
    </xf>
    <xf numFmtId="38" fontId="4" fillId="0" borderId="0" xfId="3" applyFont="1" applyFill="1" applyAlignment="1">
      <alignment vertical="center"/>
    </xf>
    <xf numFmtId="38" fontId="4" fillId="0" borderId="0" xfId="3" applyFont="1" applyFill="1" applyAlignment="1">
      <alignment vertical="center" shrinkToFit="1"/>
    </xf>
    <xf numFmtId="38" fontId="4" fillId="0" borderId="0" xfId="3" applyFont="1" applyFill="1" applyAlignment="1">
      <alignment horizontal="left" vertical="center"/>
    </xf>
    <xf numFmtId="38" fontId="7" fillId="0" borderId="0" xfId="3" applyFont="1" applyFill="1" applyAlignment="1">
      <alignment vertical="center"/>
    </xf>
    <xf numFmtId="38" fontId="6" fillId="0" borderId="0" xfId="3" applyFont="1" applyFill="1" applyAlignment="1">
      <alignment horizontal="left" vertical="center"/>
    </xf>
    <xf numFmtId="38" fontId="3" fillId="0" borderId="0" xfId="3" applyFont="1" applyFill="1" applyAlignment="1" applyProtection="1">
      <alignment horizontal="right" vertical="center"/>
    </xf>
    <xf numFmtId="180" fontId="3" fillId="0" borderId="0" xfId="2" applyNumberFormat="1" applyFont="1" applyFill="1" applyAlignment="1">
      <alignment vertical="center"/>
    </xf>
    <xf numFmtId="180" fontId="3" fillId="0" borderId="0" xfId="2" applyNumberFormat="1" applyFont="1" applyFill="1" applyAlignment="1">
      <alignment horizontal="right" vertical="center"/>
    </xf>
    <xf numFmtId="180" fontId="3" fillId="0" borderId="0" xfId="2" applyNumberFormat="1" applyFont="1" applyFill="1" applyAlignment="1">
      <alignment horizontal="center" vertical="center"/>
    </xf>
    <xf numFmtId="180" fontId="3" fillId="0" borderId="22" xfId="2" applyNumberFormat="1" applyFont="1" applyFill="1" applyBorder="1" applyAlignment="1">
      <alignment vertical="center"/>
    </xf>
    <xf numFmtId="180" fontId="3" fillId="0" borderId="23" xfId="2" applyNumberFormat="1" applyFont="1" applyFill="1" applyBorder="1" applyAlignment="1">
      <alignment vertical="center"/>
    </xf>
    <xf numFmtId="180" fontId="3" fillId="0" borderId="24" xfId="2" applyNumberFormat="1" applyFont="1" applyFill="1" applyBorder="1" applyAlignment="1">
      <alignment vertical="center"/>
    </xf>
    <xf numFmtId="180" fontId="3" fillId="0" borderId="24" xfId="2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center" vertical="center"/>
    </xf>
    <xf numFmtId="180" fontId="10" fillId="0" borderId="5" xfId="2" applyNumberFormat="1" applyFont="1" applyFill="1" applyBorder="1" applyAlignment="1">
      <alignment horizontal="distributed" vertical="center"/>
    </xf>
    <xf numFmtId="180" fontId="3" fillId="0" borderId="26" xfId="2" applyNumberFormat="1" applyFont="1" applyFill="1" applyBorder="1" applyAlignment="1">
      <alignment vertical="center"/>
    </xf>
    <xf numFmtId="180" fontId="3" fillId="0" borderId="0" xfId="2" applyNumberFormat="1" applyFont="1" applyFill="1" applyBorder="1" applyAlignment="1">
      <alignment vertical="center"/>
    </xf>
    <xf numFmtId="180" fontId="3" fillId="0" borderId="0" xfId="2" applyNumberFormat="1" applyFont="1" applyFill="1" applyBorder="1" applyAlignment="1">
      <alignment horizontal="right" vertical="center"/>
    </xf>
    <xf numFmtId="180" fontId="3" fillId="0" borderId="7" xfId="2" applyNumberFormat="1" applyFont="1" applyFill="1" applyBorder="1" applyAlignment="1">
      <alignment horizontal="center" vertical="center"/>
    </xf>
    <xf numFmtId="180" fontId="10" fillId="0" borderId="2" xfId="2" applyNumberFormat="1" applyFont="1" applyFill="1" applyBorder="1" applyAlignment="1">
      <alignment horizontal="distributed" vertical="distributed"/>
    </xf>
    <xf numFmtId="180" fontId="3" fillId="0" borderId="34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vertical="center"/>
    </xf>
    <xf numFmtId="180" fontId="3" fillId="0" borderId="26" xfId="2" applyNumberFormat="1" applyFont="1" applyFill="1" applyBorder="1" applyAlignment="1" applyProtection="1">
      <alignment vertical="center"/>
      <protection locked="0"/>
    </xf>
    <xf numFmtId="180" fontId="3" fillId="0" borderId="0" xfId="2" applyNumberFormat="1" applyFont="1" applyFill="1" applyBorder="1" applyAlignment="1" applyProtection="1">
      <alignment vertical="center"/>
      <protection locked="0"/>
    </xf>
    <xf numFmtId="180" fontId="3" fillId="0" borderId="0" xfId="2" applyNumberFormat="1" applyFont="1" applyFill="1" applyBorder="1" applyAlignment="1" applyProtection="1">
      <alignment horizontal="right" vertical="center"/>
      <protection locked="0"/>
    </xf>
    <xf numFmtId="180" fontId="3" fillId="0" borderId="2" xfId="2" applyNumberFormat="1" applyFont="1" applyFill="1" applyBorder="1" applyAlignment="1">
      <alignment horizontal="distributed" vertical="distributed"/>
    </xf>
    <xf numFmtId="180" fontId="3" fillId="0" borderId="26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center" vertical="center"/>
    </xf>
    <xf numFmtId="180" fontId="3" fillId="0" borderId="28" xfId="2" applyNumberFormat="1" applyFont="1" applyFill="1" applyBorder="1" applyAlignment="1">
      <alignment horizontal="center" vertical="center"/>
    </xf>
    <xf numFmtId="180" fontId="3" fillId="0" borderId="30" xfId="2" applyNumberFormat="1" applyFont="1" applyFill="1" applyBorder="1" applyAlignment="1">
      <alignment horizontal="center" vertical="center"/>
    </xf>
    <xf numFmtId="180" fontId="3" fillId="0" borderId="9" xfId="2" applyNumberFormat="1" applyFont="1" applyFill="1" applyBorder="1" applyAlignment="1">
      <alignment horizontal="center" vertical="center"/>
    </xf>
    <xf numFmtId="180" fontId="3" fillId="0" borderId="4" xfId="2" applyNumberFormat="1" applyFont="1" applyFill="1" applyBorder="1" applyAlignment="1">
      <alignment horizontal="center" vertical="center"/>
    </xf>
    <xf numFmtId="180" fontId="3" fillId="0" borderId="19" xfId="2" applyNumberFormat="1" applyFont="1" applyFill="1" applyBorder="1" applyAlignment="1">
      <alignment horizontal="center" vertical="center"/>
    </xf>
    <xf numFmtId="180" fontId="3" fillId="0" borderId="8" xfId="2" applyNumberFormat="1" applyFont="1" applyFill="1" applyBorder="1" applyAlignment="1">
      <alignment horizontal="center" vertical="center"/>
    </xf>
    <xf numFmtId="180" fontId="3" fillId="0" borderId="32" xfId="2" applyNumberFormat="1" applyFont="1" applyFill="1" applyBorder="1" applyAlignment="1">
      <alignment horizontal="center" vertical="center"/>
    </xf>
    <xf numFmtId="180" fontId="3" fillId="0" borderId="35" xfId="2" applyNumberFormat="1" applyFont="1" applyFill="1" applyBorder="1" applyAlignment="1">
      <alignment horizontal="center" vertical="center"/>
    </xf>
    <xf numFmtId="180" fontId="3" fillId="0" borderId="32" xfId="2" applyNumberFormat="1" applyFont="1" applyFill="1" applyBorder="1" applyAlignment="1">
      <alignment horizontal="center" vertical="center"/>
    </xf>
    <xf numFmtId="180" fontId="3" fillId="0" borderId="36" xfId="2" applyNumberFormat="1" applyFont="1" applyFill="1" applyBorder="1" applyAlignment="1">
      <alignment horizontal="center" vertical="center"/>
    </xf>
    <xf numFmtId="180" fontId="3" fillId="0" borderId="18" xfId="2" applyNumberFormat="1" applyFont="1" applyFill="1" applyBorder="1" applyAlignment="1">
      <alignment horizontal="center" vertical="center"/>
    </xf>
    <xf numFmtId="180" fontId="3" fillId="0" borderId="14" xfId="2" applyNumberFormat="1" applyFont="1" applyFill="1" applyBorder="1" applyAlignment="1">
      <alignment horizontal="center" vertical="center"/>
    </xf>
    <xf numFmtId="180" fontId="3" fillId="0" borderId="8" xfId="2" applyNumberFormat="1" applyFont="1" applyFill="1" applyBorder="1" applyAlignment="1">
      <alignment horizontal="center" vertical="center"/>
    </xf>
    <xf numFmtId="180" fontId="3" fillId="0" borderId="3" xfId="2" applyNumberFormat="1" applyFont="1" applyFill="1" applyBorder="1" applyAlignment="1">
      <alignment horizontal="center" vertical="center"/>
    </xf>
    <xf numFmtId="180" fontId="3" fillId="0" borderId="37" xfId="2" applyNumberFormat="1" applyFont="1" applyFill="1" applyBorder="1" applyAlignment="1">
      <alignment horizontal="center" vertical="center"/>
    </xf>
    <xf numFmtId="180" fontId="3" fillId="0" borderId="33" xfId="2" applyNumberFormat="1" applyFont="1" applyFill="1" applyBorder="1" applyAlignment="1">
      <alignment horizontal="center" vertical="center"/>
    </xf>
    <xf numFmtId="180" fontId="3" fillId="0" borderId="16" xfId="2" applyNumberFormat="1" applyFont="1" applyFill="1" applyBorder="1" applyAlignment="1">
      <alignment horizontal="center" vertical="center"/>
    </xf>
    <xf numFmtId="180" fontId="3" fillId="0" borderId="38" xfId="2" applyNumberFormat="1" applyFont="1" applyFill="1" applyBorder="1" applyAlignment="1">
      <alignment horizontal="center" vertical="center"/>
    </xf>
    <xf numFmtId="180" fontId="4" fillId="0" borderId="0" xfId="2" applyNumberFormat="1" applyFont="1" applyFill="1" applyAlignment="1">
      <alignment vertical="center"/>
    </xf>
    <xf numFmtId="180" fontId="8" fillId="0" borderId="0" xfId="2" applyNumberFormat="1" applyFont="1" applyFill="1" applyAlignment="1">
      <alignment vertical="center"/>
    </xf>
    <xf numFmtId="180" fontId="4" fillId="0" borderId="0" xfId="2" applyNumberFormat="1" applyFont="1" applyFill="1" applyAlignment="1">
      <alignment horizontal="center" vertical="center"/>
    </xf>
    <xf numFmtId="180" fontId="4" fillId="0" borderId="0" xfId="2" applyNumberFormat="1" applyFont="1" applyFill="1" applyAlignment="1">
      <alignment horizontal="right" vertical="center"/>
    </xf>
    <xf numFmtId="180" fontId="6" fillId="0" borderId="0" xfId="2" applyNumberFormat="1" applyFont="1" applyFill="1" applyAlignment="1">
      <alignment vertical="center"/>
    </xf>
    <xf numFmtId="180" fontId="3" fillId="0" borderId="0" xfId="2" applyNumberFormat="1" applyFont="1" applyFill="1" applyAlignment="1">
      <alignment horizontal="left" vertical="center"/>
    </xf>
    <xf numFmtId="3" fontId="3" fillId="0" borderId="0" xfId="2" applyNumberFormat="1" applyFont="1" applyFill="1" applyAlignment="1" applyProtection="1">
      <alignment horizontal="right" vertical="center"/>
    </xf>
    <xf numFmtId="3" fontId="3" fillId="0" borderId="0" xfId="2" applyNumberFormat="1" applyFont="1" applyFill="1" applyAlignment="1" applyProtection="1">
      <alignment vertical="center"/>
    </xf>
  </cellXfs>
  <cellStyles count="4">
    <cellStyle name="桁区切り 2" xfId="3"/>
    <cellStyle name="標準" xfId="0" builtinId="0"/>
    <cellStyle name="標準 2" xfId="2"/>
    <cellStyle name="標準_06-02工業の推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showGridLines="0" tabSelected="1" view="pageBreakPreview" zoomScale="85" zoomScaleNormal="85" zoomScaleSheetLayoutView="85" workbookViewId="0">
      <selection activeCell="C43" sqref="C43"/>
    </sheetView>
  </sheetViews>
  <sheetFormatPr defaultColWidth="9" defaultRowHeight="20.100000000000001" customHeight="1" x14ac:dyDescent="0.15"/>
  <cols>
    <col min="1" max="1" width="15.125" style="1" customWidth="1"/>
    <col min="2" max="2" width="4.875" style="1" bestFit="1" customWidth="1"/>
    <col min="3" max="15" width="12.125" style="1" customWidth="1"/>
    <col min="16" max="16" width="9" style="1" customWidth="1"/>
    <col min="17" max="16384" width="9" style="1"/>
  </cols>
  <sheetData>
    <row r="1" spans="1:15" ht="14.25" customHeight="1" x14ac:dyDescent="0.15">
      <c r="A1" s="1" t="s">
        <v>40</v>
      </c>
      <c r="O1" s="30" t="s">
        <v>41</v>
      </c>
    </row>
    <row r="2" spans="1:15" ht="14.25" customHeight="1" x14ac:dyDescent="0.15"/>
    <row r="3" spans="1:15" s="2" customFormat="1" ht="24" customHeight="1" x14ac:dyDescent="0.15">
      <c r="A3" s="4" t="s">
        <v>4</v>
      </c>
    </row>
    <row r="4" spans="1:15" s="2" customFormat="1" ht="14.25" customHeight="1" x14ac:dyDescent="0.15">
      <c r="A4" s="4"/>
    </row>
    <row r="5" spans="1:15" s="2" customFormat="1" ht="18.75" customHeight="1" x14ac:dyDescent="0.15">
      <c r="A5" s="5" t="s">
        <v>1</v>
      </c>
    </row>
    <row r="6" spans="1:15" s="2" customFormat="1" ht="14.25" customHeight="1" x14ac:dyDescent="0.15">
      <c r="A6" s="6"/>
      <c r="O6" s="30" t="s">
        <v>8</v>
      </c>
    </row>
    <row r="7" spans="1:15" s="3" customFormat="1" ht="14.25" customHeight="1" x14ac:dyDescent="0.15">
      <c r="A7" s="54" t="s">
        <v>9</v>
      </c>
      <c r="B7" s="9"/>
      <c r="C7" s="15"/>
      <c r="D7" s="21"/>
      <c r="E7" s="24"/>
      <c r="F7" s="26"/>
      <c r="G7" s="26"/>
      <c r="H7" s="26"/>
      <c r="I7" s="26"/>
      <c r="J7" s="26"/>
      <c r="K7" s="26"/>
      <c r="L7" s="51" t="s">
        <v>16</v>
      </c>
      <c r="M7" s="52"/>
      <c r="N7" s="51" t="s">
        <v>17</v>
      </c>
      <c r="O7" s="53"/>
    </row>
    <row r="8" spans="1:15" s="3" customFormat="1" ht="14.25" customHeight="1" x14ac:dyDescent="0.15">
      <c r="A8" s="55"/>
      <c r="B8" s="10" t="s">
        <v>3</v>
      </c>
      <c r="C8" s="13" t="s">
        <v>19</v>
      </c>
      <c r="D8" s="13" t="s">
        <v>22</v>
      </c>
      <c r="E8" s="25" t="s">
        <v>12</v>
      </c>
      <c r="F8" s="27" t="s">
        <v>11</v>
      </c>
      <c r="G8" s="27" t="s">
        <v>6</v>
      </c>
      <c r="H8" s="27" t="s">
        <v>14</v>
      </c>
      <c r="I8" s="27" t="s">
        <v>13</v>
      </c>
      <c r="J8" s="27" t="s">
        <v>5</v>
      </c>
      <c r="K8" s="27" t="s">
        <v>15</v>
      </c>
      <c r="L8" s="12" t="s">
        <v>18</v>
      </c>
      <c r="M8" s="12" t="s">
        <v>21</v>
      </c>
      <c r="N8" s="12" t="s">
        <v>23</v>
      </c>
      <c r="O8" s="31" t="s">
        <v>24</v>
      </c>
    </row>
    <row r="9" spans="1:15" s="3" customFormat="1" ht="14.25" customHeight="1" x14ac:dyDescent="0.15">
      <c r="A9" s="56"/>
      <c r="B9" s="11"/>
      <c r="C9" s="11" t="s">
        <v>7</v>
      </c>
      <c r="D9" s="11" t="s">
        <v>36</v>
      </c>
      <c r="E9" s="40" t="s">
        <v>25</v>
      </c>
      <c r="F9" s="41" t="s">
        <v>25</v>
      </c>
      <c r="G9" s="41" t="s">
        <v>25</v>
      </c>
      <c r="H9" s="41" t="s">
        <v>25</v>
      </c>
      <c r="I9" s="42" t="s">
        <v>25</v>
      </c>
      <c r="J9" s="41" t="s">
        <v>25</v>
      </c>
      <c r="K9" s="41" t="s">
        <v>25</v>
      </c>
      <c r="L9" s="43" t="s">
        <v>37</v>
      </c>
      <c r="M9" s="43" t="s">
        <v>37</v>
      </c>
      <c r="N9" s="41" t="s">
        <v>25</v>
      </c>
      <c r="O9" s="44" t="s">
        <v>25</v>
      </c>
    </row>
    <row r="10" spans="1:15" s="3" customFormat="1" ht="7.5" customHeight="1" x14ac:dyDescent="0.15">
      <c r="A10" s="45"/>
      <c r="B10" s="12"/>
      <c r="C10" s="12"/>
      <c r="D10" s="22"/>
      <c r="E10" s="46"/>
      <c r="F10" s="47"/>
      <c r="G10" s="46"/>
      <c r="H10" s="46"/>
      <c r="I10" s="46"/>
      <c r="J10" s="47"/>
      <c r="K10" s="46"/>
      <c r="L10" s="29"/>
      <c r="M10" s="29"/>
      <c r="N10" s="46"/>
      <c r="O10" s="48"/>
    </row>
    <row r="11" spans="1:15" ht="14.25" hidden="1" customHeight="1" x14ac:dyDescent="0.15">
      <c r="A11" s="7"/>
      <c r="B11" s="13">
        <v>22</v>
      </c>
      <c r="C11" s="16">
        <f t="shared" ref="C11:O11" si="0">SUM(C16,C22,C27,C32,C37,C42,C47,C52,C57,C62)</f>
        <v>0</v>
      </c>
      <c r="D11" s="23">
        <f t="shared" si="0"/>
        <v>0</v>
      </c>
      <c r="E11" s="16">
        <f t="shared" si="0"/>
        <v>0</v>
      </c>
      <c r="F11" s="23">
        <f t="shared" si="0"/>
        <v>0</v>
      </c>
      <c r="G11" s="16">
        <f t="shared" si="0"/>
        <v>0</v>
      </c>
      <c r="H11" s="16">
        <f t="shared" si="0"/>
        <v>0</v>
      </c>
      <c r="I11" s="16">
        <f t="shared" si="0"/>
        <v>0</v>
      </c>
      <c r="J11" s="23">
        <f t="shared" si="0"/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32">
        <f t="shared" si="0"/>
        <v>0</v>
      </c>
    </row>
    <row r="12" spans="1:15" ht="14.25" customHeight="1" x14ac:dyDescent="0.15">
      <c r="A12" s="7" t="s">
        <v>27</v>
      </c>
      <c r="B12" s="13">
        <v>2</v>
      </c>
      <c r="C12" s="17">
        <f>C17+C23+C28+C33+C38+C43+C48+C53+C58+C63</f>
        <v>148</v>
      </c>
      <c r="D12" s="17">
        <f t="shared" ref="D12:O12" si="1">D17+D23+D28+D33+D38+D43+D48+D53+D58+D63</f>
        <v>1030</v>
      </c>
      <c r="E12" s="17">
        <f t="shared" si="1"/>
        <v>14280</v>
      </c>
      <c r="F12" s="17">
        <f t="shared" si="1"/>
        <v>248</v>
      </c>
      <c r="G12" s="17">
        <f t="shared" si="1"/>
        <v>1472</v>
      </c>
      <c r="H12" s="17">
        <f t="shared" si="1"/>
        <v>2013</v>
      </c>
      <c r="I12" s="17">
        <f t="shared" si="1"/>
        <v>3346</v>
      </c>
      <c r="J12" s="17">
        <f t="shared" si="1"/>
        <v>3559</v>
      </c>
      <c r="K12" s="17">
        <f t="shared" si="1"/>
        <v>3642</v>
      </c>
      <c r="L12" s="17">
        <f t="shared" si="1"/>
        <v>468400.72</v>
      </c>
      <c r="M12" s="17">
        <f t="shared" si="1"/>
        <v>153635</v>
      </c>
      <c r="N12" s="17">
        <f t="shared" si="1"/>
        <v>1509</v>
      </c>
      <c r="O12" s="33">
        <f t="shared" si="1"/>
        <v>212</v>
      </c>
    </row>
    <row r="13" spans="1:15" ht="14.25" customHeight="1" x14ac:dyDescent="0.15">
      <c r="A13" s="7"/>
      <c r="B13" s="13">
        <v>3</v>
      </c>
      <c r="C13" s="17">
        <f t="shared" ref="C13:N13" si="2">C18+C24+C29+C34+C39+C44+C49+C54+C59+C64</f>
        <v>148</v>
      </c>
      <c r="D13" s="17">
        <f t="shared" si="2"/>
        <v>1036</v>
      </c>
      <c r="E13" s="17">
        <f>E18+E24+E29+E34+E39+E44+E49+E54+E59+E64</f>
        <v>13953</v>
      </c>
      <c r="F13" s="17">
        <f>F18+F24+F29+F34+F39+F44+F49+F59+F64</f>
        <v>259</v>
      </c>
      <c r="G13" s="17">
        <f t="shared" si="2"/>
        <v>1484</v>
      </c>
      <c r="H13" s="17">
        <f t="shared" si="2"/>
        <v>1984</v>
      </c>
      <c r="I13" s="17">
        <f t="shared" si="2"/>
        <v>3181</v>
      </c>
      <c r="J13" s="17">
        <f t="shared" si="2"/>
        <v>3451</v>
      </c>
      <c r="K13" s="17">
        <f>K18+K24+K29+K34+K39+K44+K49+K54+K59+K64</f>
        <v>3597</v>
      </c>
      <c r="L13" s="17">
        <f t="shared" si="2"/>
        <v>473151</v>
      </c>
      <c r="M13" s="17">
        <f t="shared" si="2"/>
        <v>152837</v>
      </c>
      <c r="N13" s="17">
        <f t="shared" si="2"/>
        <v>1541</v>
      </c>
      <c r="O13" s="33">
        <f>O18+O24+O29+O34+O39+O44+O49+O54+O59+O64</f>
        <v>233</v>
      </c>
    </row>
    <row r="14" spans="1:15" ht="14.25" customHeight="1" x14ac:dyDescent="0.15">
      <c r="A14" s="7"/>
      <c r="B14" s="13">
        <v>4</v>
      </c>
      <c r="C14" s="17">
        <f>C19+C25+C30+C35+C40+C45+C50+C55+C60+C65</f>
        <v>151</v>
      </c>
      <c r="D14" s="17">
        <f>D19+D25+D30+D35+D40+D45+D50+D55+D60+D65</f>
        <v>1029</v>
      </c>
      <c r="E14" s="17">
        <f>E19+E25+E30+E35+E40+E45+E50+E55+E60+E65</f>
        <v>13918</v>
      </c>
      <c r="F14" s="17">
        <f>F19+F25+F30+F35+F40+F45+F50+F60+F65</f>
        <v>277</v>
      </c>
      <c r="G14" s="17">
        <f t="shared" ref="G14:O14" si="3">G19+G25+G30+G35+G40+G45+G50+G55+G60+G65</f>
        <v>1472</v>
      </c>
      <c r="H14" s="17">
        <f t="shared" si="3"/>
        <v>1994</v>
      </c>
      <c r="I14" s="17">
        <f t="shared" si="3"/>
        <v>3228</v>
      </c>
      <c r="J14" s="17">
        <f t="shared" si="3"/>
        <v>3350</v>
      </c>
      <c r="K14" s="17">
        <f t="shared" si="3"/>
        <v>3596</v>
      </c>
      <c r="L14" s="17">
        <f t="shared" si="3"/>
        <v>479295</v>
      </c>
      <c r="M14" s="17">
        <f t="shared" si="3"/>
        <v>155238</v>
      </c>
      <c r="N14" s="17">
        <f t="shared" si="3"/>
        <v>1558</v>
      </c>
      <c r="O14" s="33">
        <f t="shared" si="3"/>
        <v>227</v>
      </c>
    </row>
    <row r="15" spans="1:15" ht="7.5" customHeight="1" x14ac:dyDescent="0.15">
      <c r="A15" s="7"/>
      <c r="B15" s="13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32"/>
    </row>
    <row r="16" spans="1:15" ht="14.25" hidden="1" customHeight="1" x14ac:dyDescent="0.15">
      <c r="A16" s="7"/>
      <c r="B16" s="13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34"/>
    </row>
    <row r="17" spans="1:15" ht="14.25" customHeight="1" x14ac:dyDescent="0.15">
      <c r="A17" s="7" t="s">
        <v>20</v>
      </c>
      <c r="B17" s="13">
        <v>2</v>
      </c>
      <c r="C17" s="17">
        <v>24</v>
      </c>
      <c r="D17" s="17">
        <v>166</v>
      </c>
      <c r="E17" s="17">
        <v>2491</v>
      </c>
      <c r="F17" s="17">
        <v>67</v>
      </c>
      <c r="G17" s="17">
        <v>278</v>
      </c>
      <c r="H17" s="17">
        <v>371</v>
      </c>
      <c r="I17" s="17">
        <v>577</v>
      </c>
      <c r="J17" s="17">
        <v>613</v>
      </c>
      <c r="K17" s="17">
        <v>585</v>
      </c>
      <c r="L17" s="17">
        <v>58154</v>
      </c>
      <c r="M17" s="17">
        <v>22837</v>
      </c>
      <c r="N17" s="17">
        <v>247</v>
      </c>
      <c r="O17" s="33">
        <v>30</v>
      </c>
    </row>
    <row r="18" spans="1:15" ht="14.25" customHeight="1" x14ac:dyDescent="0.15">
      <c r="A18" s="7"/>
      <c r="B18" s="13">
        <v>3</v>
      </c>
      <c r="C18" s="17">
        <v>24</v>
      </c>
      <c r="D18" s="17">
        <v>162</v>
      </c>
      <c r="E18" s="17">
        <v>2435</v>
      </c>
      <c r="F18" s="17">
        <v>82</v>
      </c>
      <c r="G18" s="17">
        <v>274</v>
      </c>
      <c r="H18" s="17">
        <v>359</v>
      </c>
      <c r="I18" s="17">
        <v>525</v>
      </c>
      <c r="J18" s="17">
        <v>580</v>
      </c>
      <c r="K18" s="17">
        <v>615</v>
      </c>
      <c r="L18" s="17">
        <v>58154</v>
      </c>
      <c r="M18" s="17">
        <v>22837</v>
      </c>
      <c r="N18" s="17">
        <v>250</v>
      </c>
      <c r="O18" s="33">
        <v>29</v>
      </c>
    </row>
    <row r="19" spans="1:15" ht="14.25" customHeight="1" x14ac:dyDescent="0.15">
      <c r="A19" s="7"/>
      <c r="B19" s="13">
        <v>4</v>
      </c>
      <c r="C19" s="17">
        <v>24</v>
      </c>
      <c r="D19" s="17">
        <v>161</v>
      </c>
      <c r="E19" s="17">
        <v>2355</v>
      </c>
      <c r="F19" s="17">
        <v>78</v>
      </c>
      <c r="G19" s="17">
        <v>283</v>
      </c>
      <c r="H19" s="17">
        <v>367</v>
      </c>
      <c r="I19" s="17">
        <v>514</v>
      </c>
      <c r="J19" s="17">
        <v>527</v>
      </c>
      <c r="K19" s="17">
        <v>586</v>
      </c>
      <c r="L19" s="17">
        <v>58154</v>
      </c>
      <c r="M19" s="17">
        <v>22837</v>
      </c>
      <c r="N19" s="17">
        <v>242</v>
      </c>
      <c r="O19" s="33">
        <v>34</v>
      </c>
    </row>
    <row r="20" spans="1:15" ht="14.1" customHeight="1" x14ac:dyDescent="0.15">
      <c r="A20" s="7"/>
      <c r="B20" s="13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33"/>
    </row>
    <row r="21" spans="1:15" ht="7.5" customHeight="1" x14ac:dyDescent="0.15">
      <c r="A21" s="7"/>
      <c r="B21" s="1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2"/>
    </row>
    <row r="22" spans="1:15" ht="7.5" customHeight="1" x14ac:dyDescent="0.15">
      <c r="A22" s="7"/>
      <c r="B22" s="13"/>
      <c r="C22" s="17"/>
      <c r="D22" s="17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33"/>
    </row>
    <row r="23" spans="1:15" ht="14.25" customHeight="1" x14ac:dyDescent="0.15">
      <c r="A23" s="7" t="s">
        <v>28</v>
      </c>
      <c r="B23" s="13">
        <v>2</v>
      </c>
      <c r="C23" s="17">
        <v>17</v>
      </c>
      <c r="D23" s="17">
        <v>89</v>
      </c>
      <c r="E23" s="17">
        <v>1172</v>
      </c>
      <c r="F23" s="17">
        <v>12</v>
      </c>
      <c r="G23" s="17">
        <v>117</v>
      </c>
      <c r="H23" s="17">
        <v>150</v>
      </c>
      <c r="I23" s="17">
        <v>263</v>
      </c>
      <c r="J23" s="17">
        <v>324</v>
      </c>
      <c r="K23" s="17">
        <v>306</v>
      </c>
      <c r="L23" s="17">
        <v>49978</v>
      </c>
      <c r="M23" s="17">
        <v>15323</v>
      </c>
      <c r="N23" s="17">
        <v>125</v>
      </c>
      <c r="O23" s="33">
        <v>36</v>
      </c>
    </row>
    <row r="24" spans="1:15" ht="14.25" customHeight="1" x14ac:dyDescent="0.15">
      <c r="A24" s="7"/>
      <c r="B24" s="13">
        <v>3</v>
      </c>
      <c r="C24" s="17">
        <v>17</v>
      </c>
      <c r="D24" s="17">
        <v>93</v>
      </c>
      <c r="E24" s="17">
        <v>1139</v>
      </c>
      <c r="F24" s="17">
        <v>8</v>
      </c>
      <c r="G24" s="17">
        <v>116</v>
      </c>
      <c r="H24" s="17">
        <v>150</v>
      </c>
      <c r="I24" s="17">
        <v>264</v>
      </c>
      <c r="J24" s="17">
        <v>271</v>
      </c>
      <c r="K24" s="17">
        <v>330</v>
      </c>
      <c r="L24" s="17">
        <v>49978</v>
      </c>
      <c r="M24" s="17">
        <v>15323</v>
      </c>
      <c r="N24" s="17">
        <v>118</v>
      </c>
      <c r="O24" s="33">
        <v>49</v>
      </c>
    </row>
    <row r="25" spans="1:15" ht="14.25" customHeight="1" x14ac:dyDescent="0.15">
      <c r="A25" s="7"/>
      <c r="B25" s="13">
        <v>4</v>
      </c>
      <c r="C25" s="17">
        <v>17</v>
      </c>
      <c r="D25" s="17">
        <v>87</v>
      </c>
      <c r="E25" s="17">
        <v>1080</v>
      </c>
      <c r="F25" s="17">
        <v>14</v>
      </c>
      <c r="G25" s="17">
        <v>112</v>
      </c>
      <c r="H25" s="17">
        <v>146</v>
      </c>
      <c r="I25" s="17">
        <v>264</v>
      </c>
      <c r="J25" s="17">
        <v>270</v>
      </c>
      <c r="K25" s="17">
        <v>274</v>
      </c>
      <c r="L25" s="17">
        <v>51676</v>
      </c>
      <c r="M25" s="17">
        <v>14997</v>
      </c>
      <c r="N25" s="17">
        <v>116</v>
      </c>
      <c r="O25" s="33">
        <v>40</v>
      </c>
    </row>
    <row r="26" spans="1:15" ht="14.25" customHeight="1" x14ac:dyDescent="0.15">
      <c r="A26" s="7"/>
      <c r="B26" s="13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2"/>
    </row>
    <row r="27" spans="1:15" ht="14.25" hidden="1" customHeight="1" x14ac:dyDescent="0.15">
      <c r="A27" s="7"/>
      <c r="B27" s="1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34"/>
    </row>
    <row r="28" spans="1:15" ht="14.25" customHeight="1" x14ac:dyDescent="0.15">
      <c r="A28" s="7" t="s">
        <v>29</v>
      </c>
      <c r="B28" s="13">
        <v>2</v>
      </c>
      <c r="C28" s="18">
        <v>29</v>
      </c>
      <c r="D28" s="18">
        <v>190</v>
      </c>
      <c r="E28" s="18">
        <v>2610</v>
      </c>
      <c r="F28" s="18">
        <v>56</v>
      </c>
      <c r="G28" s="18">
        <v>318</v>
      </c>
      <c r="H28" s="18">
        <v>453</v>
      </c>
      <c r="I28" s="18">
        <v>567</v>
      </c>
      <c r="J28" s="18">
        <v>610</v>
      </c>
      <c r="K28" s="18">
        <v>606</v>
      </c>
      <c r="L28" s="18">
        <v>76681</v>
      </c>
      <c r="M28" s="18">
        <v>25159</v>
      </c>
      <c r="N28" s="18">
        <v>339</v>
      </c>
      <c r="O28" s="34">
        <v>28</v>
      </c>
    </row>
    <row r="29" spans="1:15" ht="14.25" customHeight="1" x14ac:dyDescent="0.15">
      <c r="A29" s="7"/>
      <c r="B29" s="13">
        <v>3</v>
      </c>
      <c r="C29" s="18">
        <v>31</v>
      </c>
      <c r="D29" s="18">
        <v>195</v>
      </c>
      <c r="E29" s="18">
        <v>2535</v>
      </c>
      <c r="F29" s="18">
        <v>50</v>
      </c>
      <c r="G29" s="18">
        <v>327</v>
      </c>
      <c r="H29" s="18">
        <v>421</v>
      </c>
      <c r="I29" s="18">
        <v>530</v>
      </c>
      <c r="J29" s="18">
        <v>585</v>
      </c>
      <c r="K29" s="18">
        <v>622</v>
      </c>
      <c r="L29" s="18">
        <v>87776</v>
      </c>
      <c r="M29" s="18">
        <v>26264</v>
      </c>
      <c r="N29" s="18">
        <v>367</v>
      </c>
      <c r="O29" s="34">
        <v>36</v>
      </c>
    </row>
    <row r="30" spans="1:15" ht="14.25" customHeight="1" x14ac:dyDescent="0.15">
      <c r="A30" s="7"/>
      <c r="B30" s="13">
        <v>4</v>
      </c>
      <c r="C30" s="18">
        <v>32</v>
      </c>
      <c r="D30" s="18">
        <v>203</v>
      </c>
      <c r="E30" s="18">
        <v>2793</v>
      </c>
      <c r="F30" s="18">
        <v>55</v>
      </c>
      <c r="G30" s="18">
        <v>315</v>
      </c>
      <c r="H30" s="18">
        <v>436</v>
      </c>
      <c r="I30" s="18">
        <v>615</v>
      </c>
      <c r="J30" s="18">
        <v>677</v>
      </c>
      <c r="K30" s="18">
        <v>695</v>
      </c>
      <c r="L30" s="18">
        <v>91709</v>
      </c>
      <c r="M30" s="18">
        <v>28663</v>
      </c>
      <c r="N30" s="18">
        <v>377</v>
      </c>
      <c r="O30" s="34">
        <v>41</v>
      </c>
    </row>
    <row r="31" spans="1:15" ht="14.25" customHeight="1" x14ac:dyDescent="0.15">
      <c r="A31" s="7"/>
      <c r="B31" s="13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2"/>
    </row>
    <row r="32" spans="1:15" ht="14.25" hidden="1" customHeight="1" x14ac:dyDescent="0.15">
      <c r="A32" s="7"/>
      <c r="B32" s="13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34"/>
    </row>
    <row r="33" spans="1:15" ht="14.25" customHeight="1" x14ac:dyDescent="0.15">
      <c r="A33" s="7" t="s">
        <v>10</v>
      </c>
      <c r="B33" s="13">
        <v>2</v>
      </c>
      <c r="C33" s="18">
        <v>23</v>
      </c>
      <c r="D33" s="18">
        <v>146</v>
      </c>
      <c r="E33" s="18">
        <v>2045</v>
      </c>
      <c r="F33" s="18">
        <v>26</v>
      </c>
      <c r="G33" s="18">
        <v>254</v>
      </c>
      <c r="H33" s="18">
        <v>328</v>
      </c>
      <c r="I33" s="18">
        <v>451</v>
      </c>
      <c r="J33" s="18">
        <v>493</v>
      </c>
      <c r="K33" s="18">
        <v>493</v>
      </c>
      <c r="L33" s="18">
        <v>76970</v>
      </c>
      <c r="M33" s="18">
        <v>25605</v>
      </c>
      <c r="N33" s="18">
        <v>248</v>
      </c>
      <c r="O33" s="34">
        <v>59</v>
      </c>
    </row>
    <row r="34" spans="1:15" ht="14.25" customHeight="1" x14ac:dyDescent="0.15">
      <c r="A34" s="7"/>
      <c r="B34" s="13">
        <v>3</v>
      </c>
      <c r="C34" s="18">
        <v>23</v>
      </c>
      <c r="D34" s="18">
        <v>148</v>
      </c>
      <c r="E34" s="18">
        <v>2031</v>
      </c>
      <c r="F34" s="18">
        <v>26</v>
      </c>
      <c r="G34" s="18">
        <v>253</v>
      </c>
      <c r="H34" s="18">
        <v>341</v>
      </c>
      <c r="I34" s="18">
        <v>448</v>
      </c>
      <c r="J34" s="18">
        <v>470</v>
      </c>
      <c r="K34" s="18">
        <v>496</v>
      </c>
      <c r="L34" s="18">
        <v>76970</v>
      </c>
      <c r="M34" s="18">
        <v>25605</v>
      </c>
      <c r="N34" s="18">
        <v>236</v>
      </c>
      <c r="O34" s="34">
        <v>57</v>
      </c>
    </row>
    <row r="35" spans="1:15" ht="16.5" customHeight="1" x14ac:dyDescent="0.15">
      <c r="A35" s="7"/>
      <c r="B35" s="13">
        <v>4</v>
      </c>
      <c r="C35" s="18">
        <v>23</v>
      </c>
      <c r="D35" s="18">
        <v>139</v>
      </c>
      <c r="E35" s="18">
        <v>1886</v>
      </c>
      <c r="F35" s="18">
        <v>18</v>
      </c>
      <c r="G35" s="18">
        <v>220</v>
      </c>
      <c r="H35" s="18">
        <v>322</v>
      </c>
      <c r="I35" s="18">
        <v>444</v>
      </c>
      <c r="J35" s="18">
        <v>427</v>
      </c>
      <c r="K35" s="18">
        <v>455</v>
      </c>
      <c r="L35" s="18">
        <v>74653</v>
      </c>
      <c r="M35" s="18">
        <v>24909</v>
      </c>
      <c r="N35" s="18">
        <v>231</v>
      </c>
      <c r="O35" s="34">
        <v>54</v>
      </c>
    </row>
    <row r="36" spans="1:15" ht="8.25" customHeight="1" x14ac:dyDescent="0.15">
      <c r="A36" s="7"/>
      <c r="B36" s="1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2"/>
    </row>
    <row r="37" spans="1:15" ht="14.25" hidden="1" customHeight="1" x14ac:dyDescent="0.15">
      <c r="A37" s="7"/>
      <c r="B37" s="13"/>
      <c r="C37" s="16"/>
      <c r="D37" s="18"/>
      <c r="E37" s="18"/>
      <c r="F37" s="18"/>
      <c r="G37" s="18"/>
      <c r="H37" s="18"/>
      <c r="I37" s="18"/>
      <c r="J37" s="18"/>
      <c r="K37" s="18"/>
      <c r="L37" s="18"/>
      <c r="M37" s="16"/>
      <c r="N37" s="18"/>
      <c r="O37" s="34"/>
    </row>
    <row r="38" spans="1:15" ht="14.25" customHeight="1" x14ac:dyDescent="0.15">
      <c r="A38" s="7" t="s">
        <v>26</v>
      </c>
      <c r="B38" s="13">
        <v>2</v>
      </c>
      <c r="C38" s="17">
        <v>16</v>
      </c>
      <c r="D38" s="17">
        <v>110</v>
      </c>
      <c r="E38" s="17">
        <v>1649</v>
      </c>
      <c r="F38" s="17">
        <v>47</v>
      </c>
      <c r="G38" s="17">
        <v>197</v>
      </c>
      <c r="H38" s="17">
        <v>262</v>
      </c>
      <c r="I38" s="17">
        <v>360</v>
      </c>
      <c r="J38" s="17">
        <v>380</v>
      </c>
      <c r="K38" s="17">
        <v>403</v>
      </c>
      <c r="L38" s="17">
        <v>52934</v>
      </c>
      <c r="M38" s="17">
        <v>18174</v>
      </c>
      <c r="N38" s="17">
        <v>164</v>
      </c>
      <c r="O38" s="33">
        <v>13</v>
      </c>
    </row>
    <row r="39" spans="1:15" ht="14.25" customHeight="1" x14ac:dyDescent="0.15">
      <c r="A39" s="7"/>
      <c r="B39" s="13">
        <v>3</v>
      </c>
      <c r="C39" s="17">
        <v>16</v>
      </c>
      <c r="D39" s="17">
        <v>108</v>
      </c>
      <c r="E39" s="17">
        <v>1650</v>
      </c>
      <c r="F39" s="17">
        <v>42</v>
      </c>
      <c r="G39" s="17">
        <v>204</v>
      </c>
      <c r="H39" s="17">
        <v>265</v>
      </c>
      <c r="I39" s="17">
        <v>379</v>
      </c>
      <c r="J39" s="17">
        <v>376</v>
      </c>
      <c r="K39" s="17">
        <v>384</v>
      </c>
      <c r="L39" s="17">
        <v>52934</v>
      </c>
      <c r="M39" s="17">
        <v>18174</v>
      </c>
      <c r="N39" s="17">
        <v>172</v>
      </c>
      <c r="O39" s="33">
        <v>19</v>
      </c>
    </row>
    <row r="40" spans="1:15" ht="14.25" customHeight="1" x14ac:dyDescent="0.15">
      <c r="A40" s="7"/>
      <c r="B40" s="13">
        <v>4</v>
      </c>
      <c r="C40" s="17">
        <v>18</v>
      </c>
      <c r="D40" s="17">
        <v>105</v>
      </c>
      <c r="E40" s="17">
        <v>1652</v>
      </c>
      <c r="F40" s="17">
        <v>64</v>
      </c>
      <c r="G40" s="17">
        <v>205</v>
      </c>
      <c r="H40" s="17">
        <v>259</v>
      </c>
      <c r="I40" s="17">
        <v>366</v>
      </c>
      <c r="J40" s="17">
        <v>381</v>
      </c>
      <c r="K40" s="17">
        <v>377</v>
      </c>
      <c r="L40" s="17">
        <v>55764</v>
      </c>
      <c r="M40" s="17">
        <v>19198</v>
      </c>
      <c r="N40" s="17">
        <v>193</v>
      </c>
      <c r="O40" s="33">
        <v>12</v>
      </c>
    </row>
    <row r="41" spans="1:15" ht="7.5" customHeight="1" x14ac:dyDescent="0.15">
      <c r="A41" s="7"/>
      <c r="B41" s="13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2"/>
    </row>
    <row r="42" spans="1:15" ht="14.25" hidden="1" customHeight="1" x14ac:dyDescent="0.15">
      <c r="A42" s="7"/>
      <c r="B42" s="1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34"/>
    </row>
    <row r="43" spans="1:15" ht="14.25" customHeight="1" x14ac:dyDescent="0.15">
      <c r="A43" s="7" t="s">
        <v>30</v>
      </c>
      <c r="B43" s="13">
        <v>2</v>
      </c>
      <c r="C43" s="17">
        <v>8</v>
      </c>
      <c r="D43" s="17">
        <v>49</v>
      </c>
      <c r="E43" s="17">
        <v>777</v>
      </c>
      <c r="F43" s="17">
        <v>10</v>
      </c>
      <c r="G43" s="17">
        <v>71</v>
      </c>
      <c r="H43" s="17">
        <v>94</v>
      </c>
      <c r="I43" s="17">
        <v>197</v>
      </c>
      <c r="J43" s="17">
        <v>184</v>
      </c>
      <c r="K43" s="17">
        <v>221</v>
      </c>
      <c r="L43" s="17">
        <v>27223.72</v>
      </c>
      <c r="M43" s="17">
        <v>8221</v>
      </c>
      <c r="N43" s="17">
        <v>81</v>
      </c>
      <c r="O43" s="33">
        <v>8</v>
      </c>
    </row>
    <row r="44" spans="1:15" ht="14.25" customHeight="1" x14ac:dyDescent="0.15">
      <c r="A44" s="7"/>
      <c r="B44" s="13">
        <v>3</v>
      </c>
      <c r="C44" s="17">
        <v>8</v>
      </c>
      <c r="D44" s="17">
        <v>47</v>
      </c>
      <c r="E44" s="17">
        <v>736</v>
      </c>
      <c r="F44" s="17">
        <v>17</v>
      </c>
      <c r="G44" s="17">
        <v>60</v>
      </c>
      <c r="H44" s="17">
        <v>109</v>
      </c>
      <c r="I44" s="17">
        <v>158</v>
      </c>
      <c r="J44" s="17">
        <v>203</v>
      </c>
      <c r="K44" s="17">
        <v>189</v>
      </c>
      <c r="L44" s="17">
        <v>27224</v>
      </c>
      <c r="M44" s="17">
        <v>8221</v>
      </c>
      <c r="N44" s="17">
        <v>85</v>
      </c>
      <c r="O44" s="33">
        <v>9</v>
      </c>
    </row>
    <row r="45" spans="1:15" ht="14.25" customHeight="1" x14ac:dyDescent="0.15">
      <c r="A45" s="7"/>
      <c r="B45" s="13">
        <v>4</v>
      </c>
      <c r="C45" s="17">
        <v>8</v>
      </c>
      <c r="D45" s="17">
        <v>48</v>
      </c>
      <c r="E45" s="17">
        <v>729</v>
      </c>
      <c r="F45" s="17">
        <v>13</v>
      </c>
      <c r="G45" s="17">
        <v>77</v>
      </c>
      <c r="H45" s="17">
        <v>84</v>
      </c>
      <c r="I45" s="17">
        <v>178</v>
      </c>
      <c r="J45" s="17">
        <v>165</v>
      </c>
      <c r="K45" s="17">
        <v>212</v>
      </c>
      <c r="L45" s="17">
        <v>27224</v>
      </c>
      <c r="M45" s="17">
        <v>8221</v>
      </c>
      <c r="N45" s="17">
        <v>82</v>
      </c>
      <c r="O45" s="33">
        <v>11</v>
      </c>
    </row>
    <row r="46" spans="1:15" ht="7.5" customHeight="1" x14ac:dyDescent="0.15">
      <c r="A46" s="7"/>
      <c r="B46" s="13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2"/>
    </row>
    <row r="47" spans="1:15" ht="14.25" hidden="1" customHeight="1" x14ac:dyDescent="0.15">
      <c r="A47" s="7"/>
      <c r="B47" s="13"/>
      <c r="C47" s="19"/>
      <c r="D47" s="19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35"/>
    </row>
    <row r="48" spans="1:15" ht="14.25" customHeight="1" x14ac:dyDescent="0.15">
      <c r="A48" s="7" t="s">
        <v>31</v>
      </c>
      <c r="B48" s="13">
        <v>2</v>
      </c>
      <c r="C48" s="19">
        <v>9</v>
      </c>
      <c r="D48" s="19">
        <v>107</v>
      </c>
      <c r="E48" s="18">
        <v>1346</v>
      </c>
      <c r="F48" s="19">
        <v>8</v>
      </c>
      <c r="G48" s="19">
        <v>84</v>
      </c>
      <c r="H48" s="19">
        <v>123</v>
      </c>
      <c r="I48" s="19">
        <v>348</v>
      </c>
      <c r="J48" s="19">
        <v>365</v>
      </c>
      <c r="K48" s="19">
        <v>418</v>
      </c>
      <c r="L48" s="19">
        <v>42879</v>
      </c>
      <c r="M48" s="19">
        <v>11052</v>
      </c>
      <c r="N48" s="19">
        <v>121</v>
      </c>
      <c r="O48" s="35">
        <v>8</v>
      </c>
    </row>
    <row r="49" spans="1:16" ht="14.25" customHeight="1" x14ac:dyDescent="0.15">
      <c r="A49" s="7"/>
      <c r="B49" s="13">
        <v>3</v>
      </c>
      <c r="C49" s="19">
        <v>9</v>
      </c>
      <c r="D49" s="19">
        <v>109</v>
      </c>
      <c r="E49" s="18">
        <v>1314</v>
      </c>
      <c r="F49" s="19">
        <v>9</v>
      </c>
      <c r="G49" s="19">
        <v>90</v>
      </c>
      <c r="H49" s="19">
        <v>122</v>
      </c>
      <c r="I49" s="19">
        <v>347</v>
      </c>
      <c r="J49" s="19">
        <v>373</v>
      </c>
      <c r="K49" s="19">
        <v>373</v>
      </c>
      <c r="L49" s="19">
        <v>42879</v>
      </c>
      <c r="M49" s="19">
        <v>11052</v>
      </c>
      <c r="N49" s="19">
        <v>125</v>
      </c>
      <c r="O49" s="35">
        <v>8</v>
      </c>
    </row>
    <row r="50" spans="1:16" ht="14.25" customHeight="1" x14ac:dyDescent="0.15">
      <c r="A50" s="7"/>
      <c r="B50" s="13">
        <v>4</v>
      </c>
      <c r="C50" s="19">
        <v>9</v>
      </c>
      <c r="D50" s="19">
        <v>109</v>
      </c>
      <c r="E50" s="18">
        <v>1353</v>
      </c>
      <c r="F50" s="19">
        <v>6</v>
      </c>
      <c r="G50" s="19">
        <v>101</v>
      </c>
      <c r="H50" s="19">
        <v>138</v>
      </c>
      <c r="I50" s="19">
        <v>352</v>
      </c>
      <c r="J50" s="19">
        <v>369</v>
      </c>
      <c r="K50" s="19">
        <v>387</v>
      </c>
      <c r="L50" s="19">
        <v>42879</v>
      </c>
      <c r="M50" s="19">
        <v>11052</v>
      </c>
      <c r="N50" s="19">
        <v>128</v>
      </c>
      <c r="O50" s="35">
        <v>11</v>
      </c>
    </row>
    <row r="51" spans="1:16" ht="7.5" customHeight="1" x14ac:dyDescent="0.15">
      <c r="A51" s="7"/>
      <c r="B51" s="13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32"/>
    </row>
    <row r="52" spans="1:16" ht="14.25" hidden="1" customHeight="1" x14ac:dyDescent="0.15">
      <c r="A52" s="7"/>
      <c r="B52" s="13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34"/>
    </row>
    <row r="53" spans="1:16" ht="14.25" customHeight="1" x14ac:dyDescent="0.15">
      <c r="A53" s="7" t="s">
        <v>0</v>
      </c>
      <c r="B53" s="13">
        <v>2</v>
      </c>
      <c r="C53" s="17">
        <v>6</v>
      </c>
      <c r="D53" s="17">
        <v>27</v>
      </c>
      <c r="E53" s="17">
        <v>337</v>
      </c>
      <c r="F53" s="17">
        <v>1</v>
      </c>
      <c r="G53" s="17">
        <v>13</v>
      </c>
      <c r="H53" s="17">
        <v>42</v>
      </c>
      <c r="I53" s="17">
        <v>79</v>
      </c>
      <c r="J53" s="17">
        <v>89</v>
      </c>
      <c r="K53" s="17">
        <v>113</v>
      </c>
      <c r="L53" s="17">
        <v>12359</v>
      </c>
      <c r="M53" s="17">
        <v>4172</v>
      </c>
      <c r="N53" s="17">
        <v>43</v>
      </c>
      <c r="O53" s="33">
        <v>8</v>
      </c>
    </row>
    <row r="54" spans="1:16" ht="14.25" customHeight="1" x14ac:dyDescent="0.15">
      <c r="A54" s="7"/>
      <c r="B54" s="13">
        <v>3</v>
      </c>
      <c r="C54" s="17">
        <v>5</v>
      </c>
      <c r="D54" s="17">
        <v>26</v>
      </c>
      <c r="E54" s="17">
        <v>297</v>
      </c>
      <c r="F54" s="50" t="s">
        <v>42</v>
      </c>
      <c r="G54" s="17">
        <v>18</v>
      </c>
      <c r="H54" s="17">
        <v>36</v>
      </c>
      <c r="I54" s="17">
        <v>79</v>
      </c>
      <c r="J54" s="17">
        <v>80</v>
      </c>
      <c r="K54" s="17">
        <v>84</v>
      </c>
      <c r="L54" s="17">
        <v>10850</v>
      </c>
      <c r="M54" s="17">
        <v>3476</v>
      </c>
      <c r="N54" s="17">
        <v>42</v>
      </c>
      <c r="O54" s="33">
        <v>7</v>
      </c>
    </row>
    <row r="55" spans="1:16" ht="14.25" customHeight="1" x14ac:dyDescent="0.15">
      <c r="A55" s="7"/>
      <c r="B55" s="13">
        <v>4</v>
      </c>
      <c r="C55" s="17">
        <v>5</v>
      </c>
      <c r="D55" s="17">
        <v>26</v>
      </c>
      <c r="E55" s="17">
        <v>268</v>
      </c>
      <c r="F55" s="50" t="s">
        <v>42</v>
      </c>
      <c r="G55" s="17">
        <v>7</v>
      </c>
      <c r="H55" s="17">
        <v>32</v>
      </c>
      <c r="I55" s="17">
        <v>64</v>
      </c>
      <c r="J55" s="17">
        <v>82</v>
      </c>
      <c r="K55" s="17">
        <v>83</v>
      </c>
      <c r="L55" s="17">
        <v>10850</v>
      </c>
      <c r="M55" s="17">
        <v>3476</v>
      </c>
      <c r="N55" s="17">
        <v>38</v>
      </c>
      <c r="O55" s="33">
        <v>8</v>
      </c>
    </row>
    <row r="56" spans="1:16" ht="7.5" customHeight="1" x14ac:dyDescent="0.15">
      <c r="A56" s="7"/>
      <c r="B56" s="13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32"/>
    </row>
    <row r="57" spans="1:16" ht="14.25" hidden="1" customHeight="1" x14ac:dyDescent="0.15">
      <c r="A57" s="7"/>
      <c r="B57" s="13"/>
      <c r="C57" s="19"/>
      <c r="D57" s="19"/>
      <c r="E57" s="18"/>
      <c r="F57" s="28"/>
      <c r="G57" s="19"/>
      <c r="H57" s="19"/>
      <c r="I57" s="19"/>
      <c r="J57" s="19"/>
      <c r="K57" s="19"/>
      <c r="L57" s="19"/>
      <c r="M57" s="19"/>
      <c r="N57" s="19"/>
      <c r="O57" s="35"/>
      <c r="P57" s="39"/>
    </row>
    <row r="58" spans="1:16" ht="14.25" customHeight="1" x14ac:dyDescent="0.15">
      <c r="A58" s="7" t="s">
        <v>33</v>
      </c>
      <c r="B58" s="13">
        <v>2</v>
      </c>
      <c r="C58" s="19">
        <v>6</v>
      </c>
      <c r="D58" s="19">
        <v>30</v>
      </c>
      <c r="E58" s="18">
        <v>462</v>
      </c>
      <c r="F58" s="28">
        <v>5</v>
      </c>
      <c r="G58" s="19">
        <v>31</v>
      </c>
      <c r="H58" s="19">
        <v>38</v>
      </c>
      <c r="I58" s="19">
        <v>131</v>
      </c>
      <c r="J58" s="19">
        <v>125</v>
      </c>
      <c r="K58" s="19">
        <v>132</v>
      </c>
      <c r="L58" s="19">
        <v>25171</v>
      </c>
      <c r="M58" s="19">
        <v>7378</v>
      </c>
      <c r="N58" s="19">
        <v>41</v>
      </c>
      <c r="O58" s="35">
        <v>7</v>
      </c>
      <c r="P58" s="39"/>
    </row>
    <row r="59" spans="1:16" ht="14.25" customHeight="1" x14ac:dyDescent="0.15">
      <c r="A59" s="7"/>
      <c r="B59" s="13">
        <v>3</v>
      </c>
      <c r="C59" s="19">
        <v>5</v>
      </c>
      <c r="D59" s="19">
        <v>28</v>
      </c>
      <c r="E59" s="18">
        <v>447</v>
      </c>
      <c r="F59" s="28">
        <v>3</v>
      </c>
      <c r="G59" s="19">
        <v>30</v>
      </c>
      <c r="H59" s="19">
        <v>44</v>
      </c>
      <c r="I59" s="19">
        <v>107</v>
      </c>
      <c r="J59" s="19">
        <v>135</v>
      </c>
      <c r="K59" s="19">
        <v>128</v>
      </c>
      <c r="L59" s="19">
        <v>20335</v>
      </c>
      <c r="M59" s="19">
        <v>6171</v>
      </c>
      <c r="N59" s="19">
        <v>40</v>
      </c>
      <c r="O59" s="35">
        <v>7</v>
      </c>
      <c r="P59" s="39"/>
    </row>
    <row r="60" spans="1:16" ht="14.25" customHeight="1" x14ac:dyDescent="0.15">
      <c r="A60" s="7"/>
      <c r="B60" s="13">
        <v>4</v>
      </c>
      <c r="C60" s="19">
        <v>5</v>
      </c>
      <c r="D60" s="19">
        <v>28</v>
      </c>
      <c r="E60" s="18">
        <v>444</v>
      </c>
      <c r="F60" s="28">
        <v>4</v>
      </c>
      <c r="G60" s="19">
        <v>27</v>
      </c>
      <c r="H60" s="19">
        <v>53</v>
      </c>
      <c r="I60" s="19">
        <v>110</v>
      </c>
      <c r="J60" s="19">
        <v>108</v>
      </c>
      <c r="K60" s="19">
        <v>142</v>
      </c>
      <c r="L60" s="19">
        <v>20335</v>
      </c>
      <c r="M60" s="19">
        <v>6171</v>
      </c>
      <c r="N60" s="19">
        <v>42</v>
      </c>
      <c r="O60" s="35">
        <v>6</v>
      </c>
      <c r="P60" s="39"/>
    </row>
    <row r="61" spans="1:16" ht="7.5" customHeight="1" x14ac:dyDescent="0.15">
      <c r="A61" s="7"/>
      <c r="B61" s="13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32"/>
    </row>
    <row r="62" spans="1:16" ht="14.25" hidden="1" customHeight="1" x14ac:dyDescent="0.15">
      <c r="A62" s="7"/>
      <c r="B62" s="13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34"/>
    </row>
    <row r="63" spans="1:16" ht="14.25" customHeight="1" x14ac:dyDescent="0.15">
      <c r="A63" s="7" t="s">
        <v>34</v>
      </c>
      <c r="B63" s="13">
        <v>2</v>
      </c>
      <c r="C63" s="18">
        <v>10</v>
      </c>
      <c r="D63" s="18">
        <v>116</v>
      </c>
      <c r="E63" s="18">
        <v>1391</v>
      </c>
      <c r="F63" s="18">
        <v>16</v>
      </c>
      <c r="G63" s="18">
        <v>109</v>
      </c>
      <c r="H63" s="18">
        <v>152</v>
      </c>
      <c r="I63" s="18">
        <v>373</v>
      </c>
      <c r="J63" s="18">
        <v>376</v>
      </c>
      <c r="K63" s="18">
        <v>365</v>
      </c>
      <c r="L63" s="18">
        <v>46051</v>
      </c>
      <c r="M63" s="18">
        <v>15714</v>
      </c>
      <c r="N63" s="18">
        <v>100</v>
      </c>
      <c r="O63" s="34">
        <v>15</v>
      </c>
    </row>
    <row r="64" spans="1:16" ht="12" customHeight="1" x14ac:dyDescent="0.15">
      <c r="A64" s="7"/>
      <c r="B64" s="13">
        <v>3</v>
      </c>
      <c r="C64" s="18">
        <v>10</v>
      </c>
      <c r="D64" s="18">
        <v>120</v>
      </c>
      <c r="E64" s="18">
        <v>1369</v>
      </c>
      <c r="F64" s="18">
        <v>22</v>
      </c>
      <c r="G64" s="18">
        <v>112</v>
      </c>
      <c r="H64" s="18">
        <v>137</v>
      </c>
      <c r="I64" s="18">
        <v>344</v>
      </c>
      <c r="J64" s="18">
        <v>378</v>
      </c>
      <c r="K64" s="18">
        <v>376</v>
      </c>
      <c r="L64" s="18">
        <v>46051</v>
      </c>
      <c r="M64" s="18">
        <v>15714</v>
      </c>
      <c r="N64" s="18">
        <v>106</v>
      </c>
      <c r="O64" s="34">
        <v>12</v>
      </c>
    </row>
    <row r="65" spans="1:18" ht="14.25" customHeight="1" x14ac:dyDescent="0.15">
      <c r="A65" s="7"/>
      <c r="B65" s="13">
        <v>4</v>
      </c>
      <c r="C65" s="18">
        <v>10</v>
      </c>
      <c r="D65" s="18">
        <v>123</v>
      </c>
      <c r="E65" s="18">
        <v>1358</v>
      </c>
      <c r="F65" s="18">
        <v>25</v>
      </c>
      <c r="G65" s="18">
        <v>125</v>
      </c>
      <c r="H65" s="18">
        <v>157</v>
      </c>
      <c r="I65" s="18">
        <v>321</v>
      </c>
      <c r="J65" s="18">
        <v>344</v>
      </c>
      <c r="K65" s="18">
        <v>385</v>
      </c>
      <c r="L65" s="18">
        <v>46051</v>
      </c>
      <c r="M65" s="18">
        <v>15714</v>
      </c>
      <c r="N65" s="18">
        <v>109</v>
      </c>
      <c r="O65" s="34">
        <v>10</v>
      </c>
    </row>
    <row r="66" spans="1:18" ht="7.5" customHeight="1" x14ac:dyDescent="0.15">
      <c r="A66" s="8"/>
      <c r="B66" s="14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36"/>
    </row>
    <row r="67" spans="1:18" ht="14.25" customHeight="1" x14ac:dyDescent="0.15">
      <c r="A67" s="49" t="s">
        <v>39</v>
      </c>
      <c r="O67" s="37" t="s">
        <v>32</v>
      </c>
    </row>
    <row r="68" spans="1:18" ht="14.25" customHeight="1" x14ac:dyDescent="0.15">
      <c r="A68" s="49" t="s">
        <v>38</v>
      </c>
      <c r="O68" s="38"/>
    </row>
    <row r="69" spans="1:18" ht="14.25" customHeight="1" x14ac:dyDescent="0.15">
      <c r="A69" s="49" t="s">
        <v>35</v>
      </c>
    </row>
    <row r="70" spans="1:18" ht="14.25" customHeight="1" x14ac:dyDescent="0.15">
      <c r="O70" s="30"/>
    </row>
    <row r="71" spans="1:18" ht="14.25" customHeight="1" x14ac:dyDescent="0.15"/>
    <row r="72" spans="1:18" ht="14.25" customHeight="1" x14ac:dyDescent="0.15">
      <c r="R72" s="1" t="s">
        <v>2</v>
      </c>
    </row>
    <row r="73" spans="1:18" ht="14.25" customHeight="1" x14ac:dyDescent="0.15"/>
    <row r="74" spans="1:18" ht="14.25" customHeight="1" x14ac:dyDescent="0.15"/>
    <row r="75" spans="1:18" ht="14.25" customHeight="1" x14ac:dyDescent="0.15"/>
    <row r="76" spans="1:18" ht="14.25" customHeight="1" x14ac:dyDescent="0.15"/>
    <row r="77" spans="1:18" ht="14.25" customHeight="1" x14ac:dyDescent="0.15"/>
    <row r="78" spans="1:18" ht="14.25" customHeight="1" x14ac:dyDescent="0.15"/>
    <row r="79" spans="1:18" ht="14.25" customHeight="1" x14ac:dyDescent="0.15"/>
    <row r="80" spans="1:18" ht="14.25" customHeight="1" x14ac:dyDescent="0.15"/>
    <row r="81" ht="14.25" customHeight="1" x14ac:dyDescent="0.15"/>
  </sheetData>
  <mergeCells count="3">
    <mergeCell ref="L7:M7"/>
    <mergeCell ref="N7:O7"/>
    <mergeCell ref="A7:A9"/>
  </mergeCells>
  <phoneticPr fontId="2"/>
  <dataValidations disablePrompts="1" count="1">
    <dataValidation imeMode="off" allowBlank="1" showInputMessage="1" showErrorMessage="1" sqref="L17:L20 M18:O20 C18:K20"/>
  </dataValidations>
  <printOptions horizontalCentered="1"/>
  <pageMargins left="0.70866141732283472" right="0.70866141732283472" top="0.78740157480314965" bottom="0.74803149606299213" header="0.31496062992125984" footer="0.31496062992125984"/>
  <pageSetup paperSize="9" scale="91" orientation="portrait" r:id="rId1"/>
  <headerFooter alignWithMargins="0"/>
  <colBreaks count="1" manualBreakCount="1">
    <brk id="8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view="pageBreakPreview" zoomScaleNormal="89" zoomScaleSheetLayoutView="100" workbookViewId="0">
      <pane ySplit="7" topLeftCell="A8" activePane="bottomLeft" state="frozen"/>
      <selection pane="bottomLeft" activeCell="B8" sqref="B8"/>
    </sheetView>
  </sheetViews>
  <sheetFormatPr defaultColWidth="9" defaultRowHeight="20.100000000000001" customHeight="1" x14ac:dyDescent="0.15"/>
  <cols>
    <col min="1" max="1" width="15.625" style="59" customWidth="1"/>
    <col min="2" max="2" width="7.625" style="58" customWidth="1"/>
    <col min="3" max="11" width="12.875" style="57" customWidth="1"/>
    <col min="12" max="12" width="17.375" style="57" bestFit="1" customWidth="1"/>
    <col min="13" max="13" width="12.875" style="57" customWidth="1"/>
    <col min="14" max="14" width="9" style="57" customWidth="1"/>
    <col min="15" max="16384" width="9" style="57"/>
  </cols>
  <sheetData>
    <row r="1" spans="1:13" ht="14.25" customHeight="1" x14ac:dyDescent="0.15">
      <c r="A1" s="61" t="s">
        <v>76</v>
      </c>
      <c r="M1" s="60" t="s">
        <v>75</v>
      </c>
    </row>
    <row r="2" spans="1:13" s="123" customFormat="1" ht="14.25" customHeight="1" x14ac:dyDescent="0.15">
      <c r="B2" s="124"/>
    </row>
    <row r="3" spans="1:13" s="119" customFormat="1" ht="18.75" x14ac:dyDescent="0.15">
      <c r="A3" s="122" t="s">
        <v>74</v>
      </c>
      <c r="B3" s="120"/>
    </row>
    <row r="4" spans="1:13" s="119" customFormat="1" ht="14.25" customHeight="1" thickBot="1" x14ac:dyDescent="0.2">
      <c r="A4" s="121"/>
      <c r="B4" s="120"/>
      <c r="M4" s="60" t="s">
        <v>73</v>
      </c>
    </row>
    <row r="5" spans="1:13" s="90" customFormat="1" ht="14.25" customHeight="1" x14ac:dyDescent="0.15">
      <c r="A5" s="118"/>
      <c r="B5" s="117"/>
      <c r="C5" s="117"/>
      <c r="D5" s="116"/>
      <c r="E5" s="115" t="s">
        <v>72</v>
      </c>
      <c r="F5" s="115"/>
      <c r="G5" s="115"/>
      <c r="H5" s="115"/>
      <c r="I5" s="115"/>
      <c r="J5" s="114" t="s">
        <v>71</v>
      </c>
      <c r="K5" s="114" t="s">
        <v>70</v>
      </c>
      <c r="L5" s="114" t="s">
        <v>69</v>
      </c>
      <c r="M5" s="113" t="s">
        <v>68</v>
      </c>
    </row>
    <row r="6" spans="1:13" s="90" customFormat="1" ht="14.25" customHeight="1" x14ac:dyDescent="0.15">
      <c r="A6" s="98" t="s">
        <v>9</v>
      </c>
      <c r="B6" s="74" t="s">
        <v>67</v>
      </c>
      <c r="C6" s="74" t="s">
        <v>66</v>
      </c>
      <c r="D6" s="112" t="s">
        <v>65</v>
      </c>
      <c r="E6" s="111" t="s">
        <v>64</v>
      </c>
      <c r="F6" s="111" t="s">
        <v>63</v>
      </c>
      <c r="G6" s="111" t="s">
        <v>62</v>
      </c>
      <c r="H6" s="110" t="s">
        <v>61</v>
      </c>
      <c r="I6" s="109" t="s">
        <v>60</v>
      </c>
      <c r="J6" s="108"/>
      <c r="K6" s="107"/>
      <c r="L6" s="107"/>
      <c r="M6" s="106"/>
    </row>
    <row r="7" spans="1:13" s="90" customFormat="1" ht="14.25" customHeight="1" x14ac:dyDescent="0.15">
      <c r="A7" s="105"/>
      <c r="B7" s="104"/>
      <c r="C7" s="102" t="s">
        <v>59</v>
      </c>
      <c r="D7" s="103" t="s">
        <v>58</v>
      </c>
      <c r="E7" s="101"/>
      <c r="F7" s="101"/>
      <c r="G7" s="101"/>
      <c r="H7" s="102" t="s">
        <v>57</v>
      </c>
      <c r="I7" s="101"/>
      <c r="J7" s="101"/>
      <c r="K7" s="100"/>
      <c r="L7" s="100"/>
      <c r="M7" s="99"/>
    </row>
    <row r="8" spans="1:13" s="90" customFormat="1" ht="12" customHeight="1" x14ac:dyDescent="0.15">
      <c r="A8" s="98"/>
      <c r="B8" s="97"/>
      <c r="C8" s="96"/>
      <c r="D8" s="95"/>
      <c r="E8" s="94"/>
      <c r="F8" s="94"/>
      <c r="G8" s="94"/>
      <c r="H8" s="94"/>
      <c r="I8" s="94"/>
      <c r="J8" s="94"/>
      <c r="K8" s="93"/>
      <c r="L8" s="92"/>
      <c r="M8" s="91"/>
    </row>
    <row r="9" spans="1:13" ht="15.95" customHeight="1" x14ac:dyDescent="0.15">
      <c r="A9" s="75" t="s">
        <v>56</v>
      </c>
      <c r="B9" s="74">
        <v>30</v>
      </c>
      <c r="C9" s="72">
        <f>C13+C18+C22+C26+C30+C34+C38+C42+C46+C50</f>
        <v>77840</v>
      </c>
      <c r="D9" s="72">
        <f>D13+D18+D22+D26+D30+D34+D38+D42+D46+D50</f>
        <v>128428</v>
      </c>
      <c r="E9" s="72">
        <f>E13+E18+E22+E26+E30+E34+E38+E42+E46+E50</f>
        <v>12526542</v>
      </c>
      <c r="F9" s="72">
        <f>F13+F18+F22+F26+F30+F34+F38+F42+F46+F50</f>
        <v>11999316</v>
      </c>
      <c r="G9" s="72">
        <f>G13+G18+G22+G26+G30+G34+G38+G42+G46+G50</f>
        <v>527226</v>
      </c>
      <c r="H9" s="73">
        <f>F9/(F9+G9)*100</f>
        <v>95.79112894843604</v>
      </c>
      <c r="I9" s="72">
        <f>E9*1000/D9</f>
        <v>97537.468464820762</v>
      </c>
      <c r="J9" s="72">
        <f>J13+J18+J22+J26+J30+J34+J38+J42+J46+J50</f>
        <v>43800185</v>
      </c>
      <c r="K9" s="72">
        <f>K13+K18+K22+K26+K30+K34+K38+K42+K46+K50</f>
        <v>3977100</v>
      </c>
      <c r="L9" s="72">
        <f>L13+L18+L22+L26+L30+L34+L38+L42+L46+L50</f>
        <v>172868</v>
      </c>
      <c r="M9" s="87">
        <f>M13+M18+M22+M26+M30+M34+M38+M42+M46+M50</f>
        <v>36400</v>
      </c>
    </row>
    <row r="10" spans="1:13" ht="15.95" customHeight="1" x14ac:dyDescent="0.15">
      <c r="A10" s="75"/>
      <c r="B10" s="74">
        <v>1</v>
      </c>
      <c r="C10" s="72">
        <f>C14+C19+C23+C27+C31+C35+C39+C43+C47+C51</f>
        <v>75416</v>
      </c>
      <c r="D10" s="72">
        <f>D14+D19+D23+D27+D31+D35+D39+D43+D47+D51</f>
        <v>122345</v>
      </c>
      <c r="E10" s="72">
        <f>E14+E19+E23+E27+E31+E35+E39+E43+E47+E51</f>
        <v>12098562</v>
      </c>
      <c r="F10" s="72">
        <f>F14+F19+F23+F27+F31+F35+F39+F43+F47+F51</f>
        <v>11595759</v>
      </c>
      <c r="G10" s="72">
        <f>G14+G19+G23+G27+G31+G35+G39+G43+G47+G51</f>
        <v>502804</v>
      </c>
      <c r="H10" s="73">
        <f>F10/(F10+G10)*100</f>
        <v>95.844101485440873</v>
      </c>
      <c r="I10" s="72">
        <f>E10*1000/D10</f>
        <v>98888.896154317714</v>
      </c>
      <c r="J10" s="72">
        <f>J14+J19+J23+J27+J31+J35+J39+J43+J47+J51</f>
        <v>43660342</v>
      </c>
      <c r="K10" s="72">
        <f>K14+K19+K23+K27+K31+K35+K39+K43+K47+K51</f>
        <v>4107524</v>
      </c>
      <c r="L10" s="72">
        <f>L14+L19+L23+L27+L31+L35+L39+L43+L47+L51</f>
        <v>155797</v>
      </c>
      <c r="M10" s="87">
        <f>M14+M19+M23+M27+M31+M35+M39+M43+M47+M51</f>
        <v>35300</v>
      </c>
    </row>
    <row r="11" spans="1:13" ht="15.95" customHeight="1" x14ac:dyDescent="0.15">
      <c r="A11" s="75"/>
      <c r="B11" s="74">
        <v>2</v>
      </c>
      <c r="C11" s="72">
        <f>C15+C20+C24+C28+C32+C36+C40+C44+C48+C52</f>
        <v>74347</v>
      </c>
      <c r="D11" s="72">
        <f>D15+D20+D24+D28+D32+D36+D40+D44+D48+D52</f>
        <v>119200</v>
      </c>
      <c r="E11" s="72">
        <f>E15+E20+E24+E28+E32+E36+E40+E44+E48+E52</f>
        <v>12127491</v>
      </c>
      <c r="F11" s="72">
        <f>F15+F20+F24+F28+F32+F36+F40+F44+F48+F52</f>
        <v>11674785</v>
      </c>
      <c r="G11" s="72">
        <f>G15+G20+G24+G28+G32+G36+G40+G44+G48+G52</f>
        <v>452707</v>
      </c>
      <c r="H11" s="73">
        <f>F11/(F11+G11)*100</f>
        <v>96.267101227525032</v>
      </c>
      <c r="I11" s="72">
        <f>E11*1000/D11</f>
        <v>101740.69630872483</v>
      </c>
      <c r="J11" s="72">
        <f>J15+J20+J24+J28+J32+J36+J40+J44+J48+J52</f>
        <v>41655358</v>
      </c>
      <c r="K11" s="72">
        <f>K15+K20+K24+K28+K32+K36+K40+K44+K48+K52</f>
        <v>4152482</v>
      </c>
      <c r="L11" s="72">
        <f>L15+L20+L24+L28+L32+L36+L40+L44+L48+L52</f>
        <v>160789</v>
      </c>
      <c r="M11" s="87">
        <f>M15+M20+M24+M28+M32+M36+M40+M44+M48+M52</f>
        <v>36400</v>
      </c>
    </row>
    <row r="12" spans="1:13" ht="12" customHeight="1" x14ac:dyDescent="0.15">
      <c r="A12" s="82"/>
      <c r="B12" s="74"/>
      <c r="C12" s="86"/>
      <c r="D12" s="86"/>
      <c r="E12" s="86"/>
      <c r="F12" s="86"/>
      <c r="G12" s="86"/>
      <c r="H12" s="78"/>
      <c r="I12" s="72"/>
      <c r="J12" s="86"/>
      <c r="K12" s="86"/>
      <c r="L12" s="86"/>
      <c r="M12" s="85"/>
    </row>
    <row r="13" spans="1:13" ht="15.95" customHeight="1" x14ac:dyDescent="0.15">
      <c r="A13" s="75" t="s">
        <v>55</v>
      </c>
      <c r="B13" s="74">
        <v>30</v>
      </c>
      <c r="C13" s="77">
        <v>14604</v>
      </c>
      <c r="D13" s="77">
        <v>23815</v>
      </c>
      <c r="E13" s="77">
        <v>2254900</v>
      </c>
      <c r="F13" s="77">
        <v>2212458</v>
      </c>
      <c r="G13" s="77">
        <v>42442</v>
      </c>
      <c r="H13" s="73">
        <f>F13/(F13+G13)*100</f>
        <v>98.117787928511248</v>
      </c>
      <c r="I13" s="72">
        <f>E13*1000/D13</f>
        <v>94684.022674784806</v>
      </c>
      <c r="J13" s="77">
        <v>8097827</v>
      </c>
      <c r="K13" s="77">
        <v>749885</v>
      </c>
      <c r="L13" s="77">
        <v>35609</v>
      </c>
      <c r="M13" s="76">
        <v>6000</v>
      </c>
    </row>
    <row r="14" spans="1:13" ht="15.95" customHeight="1" x14ac:dyDescent="0.15">
      <c r="A14" s="75"/>
      <c r="B14" s="74">
        <v>1</v>
      </c>
      <c r="C14" s="77">
        <v>14232</v>
      </c>
      <c r="D14" s="77">
        <v>22839</v>
      </c>
      <c r="E14" s="77">
        <v>2197790</v>
      </c>
      <c r="F14" s="77">
        <v>2159218</v>
      </c>
      <c r="G14" s="77">
        <v>38572</v>
      </c>
      <c r="H14" s="73">
        <f>F14/(F14+G14)*100</f>
        <v>98.244964259551637</v>
      </c>
      <c r="I14" s="72">
        <f>E14*1000/D14</f>
        <v>96229.694820263583</v>
      </c>
      <c r="J14" s="77">
        <v>7909510</v>
      </c>
      <c r="K14" s="77">
        <v>727918</v>
      </c>
      <c r="L14" s="77">
        <v>31414</v>
      </c>
      <c r="M14" s="76">
        <v>7400</v>
      </c>
    </row>
    <row r="15" spans="1:13" ht="15.95" customHeight="1" x14ac:dyDescent="0.15">
      <c r="A15" s="75"/>
      <c r="B15" s="74">
        <v>2</v>
      </c>
      <c r="C15" s="77">
        <v>14210</v>
      </c>
      <c r="D15" s="77">
        <v>22521</v>
      </c>
      <c r="E15" s="77">
        <v>2176161</v>
      </c>
      <c r="F15" s="77">
        <v>2144001</v>
      </c>
      <c r="G15" s="77">
        <v>32160</v>
      </c>
      <c r="H15" s="73">
        <f>F15/(F15+G15)*100</f>
        <v>98.522168166785448</v>
      </c>
      <c r="I15" s="72">
        <f>E15*1000/D15</f>
        <v>96628.080458238983</v>
      </c>
      <c r="J15" s="77">
        <v>7676600</v>
      </c>
      <c r="K15" s="77">
        <v>768844</v>
      </c>
      <c r="L15" s="77">
        <v>35130</v>
      </c>
      <c r="M15" s="76">
        <v>6800</v>
      </c>
    </row>
    <row r="16" spans="1:13" ht="15.95" customHeight="1" x14ac:dyDescent="0.15">
      <c r="A16" s="75"/>
      <c r="B16" s="74"/>
      <c r="C16" s="77"/>
      <c r="D16" s="77"/>
      <c r="E16" s="77"/>
      <c r="F16" s="77"/>
      <c r="G16" s="77"/>
      <c r="H16" s="89"/>
      <c r="I16" s="72"/>
      <c r="J16" s="77"/>
      <c r="K16" s="77"/>
      <c r="L16" s="77"/>
      <c r="M16" s="76"/>
    </row>
    <row r="17" spans="1:13" ht="12" customHeight="1" x14ac:dyDescent="0.15">
      <c r="A17" s="82"/>
      <c r="B17" s="74"/>
      <c r="C17" s="77"/>
      <c r="D17" s="77"/>
      <c r="E17" s="77"/>
      <c r="F17" s="77"/>
      <c r="G17" s="77"/>
      <c r="H17" s="78"/>
      <c r="I17" s="72"/>
      <c r="J17" s="77"/>
      <c r="K17" s="77"/>
      <c r="L17" s="77"/>
      <c r="M17" s="76"/>
    </row>
    <row r="18" spans="1:13" ht="15.95" customHeight="1" x14ac:dyDescent="0.15">
      <c r="A18" s="75" t="s">
        <v>54</v>
      </c>
      <c r="B18" s="74">
        <v>30</v>
      </c>
      <c r="C18" s="88">
        <v>7109</v>
      </c>
      <c r="D18" s="72">
        <v>11763</v>
      </c>
      <c r="E18" s="72">
        <v>1176763</v>
      </c>
      <c r="F18" s="72">
        <v>1144247</v>
      </c>
      <c r="G18" s="77">
        <v>32516</v>
      </c>
      <c r="H18" s="73">
        <f>F18/(F18+G18)*100</f>
        <v>97.236826786702167</v>
      </c>
      <c r="I18" s="72">
        <f>E18*1000/D18</f>
        <v>100039.36070730256</v>
      </c>
      <c r="J18" s="72">
        <v>3903081</v>
      </c>
      <c r="K18" s="72">
        <v>330583</v>
      </c>
      <c r="L18" s="72">
        <v>12552</v>
      </c>
      <c r="M18" s="87">
        <v>3350</v>
      </c>
    </row>
    <row r="19" spans="1:13" ht="15.95" customHeight="1" x14ac:dyDescent="0.15">
      <c r="A19" s="75"/>
      <c r="B19" s="74">
        <v>1</v>
      </c>
      <c r="C19" s="88">
        <v>6963</v>
      </c>
      <c r="D19" s="72">
        <v>11339</v>
      </c>
      <c r="E19" s="72">
        <v>1123376</v>
      </c>
      <c r="F19" s="72">
        <v>1080815</v>
      </c>
      <c r="G19" s="77">
        <v>42562</v>
      </c>
      <c r="H19" s="73">
        <f>F19/(F19+G19)*100</f>
        <v>96.211245200854208</v>
      </c>
      <c r="I19" s="72">
        <f>E19*1000/D19</f>
        <v>99071.875826792486</v>
      </c>
      <c r="J19" s="72">
        <v>3899330</v>
      </c>
      <c r="K19" s="72">
        <v>339460</v>
      </c>
      <c r="L19" s="72">
        <v>19708</v>
      </c>
      <c r="M19" s="87">
        <v>3350</v>
      </c>
    </row>
    <row r="20" spans="1:13" ht="15.95" customHeight="1" x14ac:dyDescent="0.15">
      <c r="A20" s="75"/>
      <c r="B20" s="74">
        <v>2</v>
      </c>
      <c r="C20" s="88">
        <v>6872</v>
      </c>
      <c r="D20" s="72">
        <v>11055</v>
      </c>
      <c r="E20" s="72">
        <v>1119527</v>
      </c>
      <c r="F20" s="72">
        <v>1079233</v>
      </c>
      <c r="G20" s="77">
        <v>40294</v>
      </c>
      <c r="H20" s="73">
        <f>F20/(F20+G20)*100</f>
        <v>96.40080140988114</v>
      </c>
      <c r="I20" s="72">
        <f>E20*1000/D20</f>
        <v>101268.83763003166</v>
      </c>
      <c r="J20" s="72">
        <v>3767462</v>
      </c>
      <c r="K20" s="72">
        <v>359558</v>
      </c>
      <c r="L20" s="72">
        <v>14589</v>
      </c>
      <c r="M20" s="87">
        <v>4450</v>
      </c>
    </row>
    <row r="21" spans="1:13" ht="12" customHeight="1" x14ac:dyDescent="0.15">
      <c r="A21" s="82"/>
      <c r="B21" s="74"/>
      <c r="C21" s="77"/>
      <c r="D21" s="77"/>
      <c r="E21" s="77"/>
      <c r="F21" s="77"/>
      <c r="G21" s="77"/>
      <c r="H21" s="78"/>
      <c r="I21" s="72"/>
      <c r="J21" s="77"/>
      <c r="K21" s="77"/>
      <c r="L21" s="77"/>
      <c r="M21" s="76"/>
    </row>
    <row r="22" spans="1:13" ht="15.95" customHeight="1" x14ac:dyDescent="0.15">
      <c r="A22" s="75" t="s">
        <v>53</v>
      </c>
      <c r="B22" s="74">
        <v>30</v>
      </c>
      <c r="C22" s="79">
        <v>13093</v>
      </c>
      <c r="D22" s="77">
        <v>21056</v>
      </c>
      <c r="E22" s="77">
        <v>2045406</v>
      </c>
      <c r="F22" s="77">
        <v>1887818</v>
      </c>
      <c r="G22" s="77">
        <v>157588</v>
      </c>
      <c r="H22" s="73">
        <f>F22/(F22+G22)*100</f>
        <v>92.295514924665326</v>
      </c>
      <c r="I22" s="72">
        <f>E22*1000/D22</f>
        <v>97141.242401215801</v>
      </c>
      <c r="J22" s="77">
        <v>7014120</v>
      </c>
      <c r="K22" s="77">
        <v>652031</v>
      </c>
      <c r="L22" s="77">
        <v>26330</v>
      </c>
      <c r="M22" s="76">
        <v>5950</v>
      </c>
    </row>
    <row r="23" spans="1:13" ht="15.95" customHeight="1" x14ac:dyDescent="0.15">
      <c r="A23" s="75"/>
      <c r="B23" s="74">
        <v>1</v>
      </c>
      <c r="C23" s="79">
        <v>12651</v>
      </c>
      <c r="D23" s="77">
        <v>19974</v>
      </c>
      <c r="E23" s="77">
        <v>1964435</v>
      </c>
      <c r="F23" s="77">
        <v>1827034</v>
      </c>
      <c r="G23" s="77">
        <v>137401</v>
      </c>
      <c r="H23" s="73">
        <f>F23/(F23+G23)*100</f>
        <v>93.005571576560186</v>
      </c>
      <c r="I23" s="72">
        <f>E23*1000/D23</f>
        <v>98349.604485831587</v>
      </c>
      <c r="J23" s="77">
        <v>7054718</v>
      </c>
      <c r="K23" s="77">
        <v>687862</v>
      </c>
      <c r="L23" s="77">
        <v>32911</v>
      </c>
      <c r="M23" s="76">
        <v>5150</v>
      </c>
    </row>
    <row r="24" spans="1:13" ht="15.95" customHeight="1" x14ac:dyDescent="0.15">
      <c r="A24" s="75"/>
      <c r="B24" s="74">
        <v>2</v>
      </c>
      <c r="C24" s="79">
        <v>12432</v>
      </c>
      <c r="D24" s="77">
        <v>19407</v>
      </c>
      <c r="E24" s="77">
        <v>2041720</v>
      </c>
      <c r="F24" s="77">
        <v>1917381</v>
      </c>
      <c r="G24" s="77">
        <v>124339</v>
      </c>
      <c r="H24" s="73">
        <v>93.910085614090079</v>
      </c>
      <c r="I24" s="72">
        <f>E24*1000/D24</f>
        <v>105205.33828000206</v>
      </c>
      <c r="J24" s="77">
        <v>6749017</v>
      </c>
      <c r="K24" s="77">
        <v>702567</v>
      </c>
      <c r="L24" s="77">
        <v>33388</v>
      </c>
      <c r="M24" s="76">
        <v>5700</v>
      </c>
    </row>
    <row r="25" spans="1:13" ht="12" customHeight="1" x14ac:dyDescent="0.15">
      <c r="A25" s="82"/>
      <c r="B25" s="74"/>
      <c r="C25" s="77"/>
      <c r="D25" s="77"/>
      <c r="E25" s="77"/>
      <c r="F25" s="77"/>
      <c r="G25" s="77"/>
      <c r="H25" s="78"/>
      <c r="I25" s="72"/>
      <c r="J25" s="77"/>
      <c r="K25" s="77"/>
      <c r="L25" s="77"/>
      <c r="M25" s="76"/>
    </row>
    <row r="26" spans="1:13" ht="15.95" customHeight="1" x14ac:dyDescent="0.15">
      <c r="A26" s="75" t="s">
        <v>52</v>
      </c>
      <c r="B26" s="74">
        <v>30</v>
      </c>
      <c r="C26" s="79">
        <v>10150</v>
      </c>
      <c r="D26" s="77">
        <v>16559</v>
      </c>
      <c r="E26" s="77">
        <v>1714484</v>
      </c>
      <c r="F26" s="77">
        <v>1679369</v>
      </c>
      <c r="G26" s="77">
        <v>35115</v>
      </c>
      <c r="H26" s="73">
        <f>F26/(F26+G26)*100</f>
        <v>97.951861901306742</v>
      </c>
      <c r="I26" s="72">
        <f>E26*1000/D26</f>
        <v>103537.89480041065</v>
      </c>
      <c r="J26" s="77">
        <v>5796087</v>
      </c>
      <c r="K26" s="77">
        <v>535646</v>
      </c>
      <c r="L26" s="77">
        <v>19256</v>
      </c>
      <c r="M26" s="76">
        <v>4900</v>
      </c>
    </row>
    <row r="27" spans="1:13" ht="15.95" customHeight="1" x14ac:dyDescent="0.15">
      <c r="A27" s="75"/>
      <c r="B27" s="74">
        <v>1</v>
      </c>
      <c r="C27" s="79">
        <v>9765</v>
      </c>
      <c r="D27" s="77">
        <v>15702</v>
      </c>
      <c r="E27" s="77">
        <v>1647502</v>
      </c>
      <c r="F27" s="77">
        <v>1613326</v>
      </c>
      <c r="G27" s="77">
        <v>34176</v>
      </c>
      <c r="H27" s="73">
        <f>F27/(F27+G27)*100</f>
        <v>97.92558673676875</v>
      </c>
      <c r="I27" s="72">
        <f>E27*1000/D27</f>
        <v>104923.06712520697</v>
      </c>
      <c r="J27" s="77">
        <v>5704526</v>
      </c>
      <c r="K27" s="77">
        <v>531739</v>
      </c>
      <c r="L27" s="77">
        <v>16784</v>
      </c>
      <c r="M27" s="76">
        <v>4100</v>
      </c>
    </row>
    <row r="28" spans="1:13" ht="15.95" customHeight="1" x14ac:dyDescent="0.15">
      <c r="A28" s="75"/>
      <c r="B28" s="74">
        <v>2</v>
      </c>
      <c r="C28" s="79">
        <v>9609</v>
      </c>
      <c r="D28" s="77">
        <v>15281</v>
      </c>
      <c r="E28" s="77">
        <v>1625855</v>
      </c>
      <c r="F28" s="77">
        <v>1591999</v>
      </c>
      <c r="G28" s="77">
        <v>33856</v>
      </c>
      <c r="H28" s="73">
        <f>F28/(F28+G28)*100</f>
        <v>97.91764948288747</v>
      </c>
      <c r="I28" s="72">
        <f>E28*1000/D28</f>
        <v>106397.15987173615</v>
      </c>
      <c r="J28" s="77">
        <v>5502701</v>
      </c>
      <c r="K28" s="77">
        <v>532170</v>
      </c>
      <c r="L28" s="77">
        <v>15959</v>
      </c>
      <c r="M28" s="76">
        <v>3850</v>
      </c>
    </row>
    <row r="29" spans="1:13" ht="12" customHeight="1" x14ac:dyDescent="0.15">
      <c r="A29" s="75"/>
      <c r="B29" s="74"/>
      <c r="C29" s="77"/>
      <c r="D29" s="77"/>
      <c r="E29" s="77"/>
      <c r="F29" s="77"/>
      <c r="G29" s="77"/>
      <c r="H29" s="78"/>
      <c r="I29" s="72"/>
      <c r="J29" s="77"/>
      <c r="K29" s="77"/>
      <c r="L29" s="77"/>
      <c r="M29" s="76"/>
    </row>
    <row r="30" spans="1:13" ht="15.95" customHeight="1" x14ac:dyDescent="0.15">
      <c r="A30" s="75" t="s">
        <v>26</v>
      </c>
      <c r="B30" s="74">
        <v>30</v>
      </c>
      <c r="C30" s="86">
        <v>11383</v>
      </c>
      <c r="D30" s="86">
        <v>18561</v>
      </c>
      <c r="E30" s="86">
        <v>1689675</v>
      </c>
      <c r="F30" s="86">
        <v>1578276</v>
      </c>
      <c r="G30" s="86">
        <v>111399</v>
      </c>
      <c r="H30" s="73">
        <f>F30/(F30+G30)*100</f>
        <v>93.407075325136489</v>
      </c>
      <c r="I30" s="72">
        <f>E30*1000/D30</f>
        <v>91033.6188782932</v>
      </c>
      <c r="J30" s="86">
        <v>6419305</v>
      </c>
      <c r="K30" s="86">
        <v>580701</v>
      </c>
      <c r="L30" s="86">
        <v>24259</v>
      </c>
      <c r="M30" s="85">
        <v>5700</v>
      </c>
    </row>
    <row r="31" spans="1:13" ht="15.95" customHeight="1" x14ac:dyDescent="0.15">
      <c r="A31" s="82"/>
      <c r="B31" s="74">
        <v>1</v>
      </c>
      <c r="C31" s="86">
        <v>10946</v>
      </c>
      <c r="D31" s="86">
        <v>17481</v>
      </c>
      <c r="E31" s="86">
        <v>1594833</v>
      </c>
      <c r="F31" s="86">
        <v>1489961</v>
      </c>
      <c r="G31" s="86">
        <v>104872</v>
      </c>
      <c r="H31" s="73">
        <f>F31/(F31+G31)*100</f>
        <v>93.424264484118396</v>
      </c>
      <c r="I31" s="72">
        <f>E31*1000/D31</f>
        <v>91232.366569418227</v>
      </c>
      <c r="J31" s="86">
        <v>6397599</v>
      </c>
      <c r="K31" s="86">
        <v>601095</v>
      </c>
      <c r="L31" s="86">
        <v>20137</v>
      </c>
      <c r="M31" s="85">
        <v>4900</v>
      </c>
    </row>
    <row r="32" spans="1:13" ht="15.95" customHeight="1" x14ac:dyDescent="0.15">
      <c r="A32" s="82"/>
      <c r="B32" s="74">
        <v>2</v>
      </c>
      <c r="C32" s="86">
        <v>10807</v>
      </c>
      <c r="D32" s="86">
        <v>17012</v>
      </c>
      <c r="E32" s="86">
        <v>1649147</v>
      </c>
      <c r="F32" s="86">
        <v>1552805</v>
      </c>
      <c r="G32" s="86">
        <v>96342</v>
      </c>
      <c r="H32" s="73">
        <f>F32/(F32+G32)*100</f>
        <v>94.158070808727174</v>
      </c>
      <c r="I32" s="72">
        <f>E32*1000/D32</f>
        <v>96940.218669174705</v>
      </c>
      <c r="J32" s="86">
        <v>6064423</v>
      </c>
      <c r="K32" s="86">
        <v>621749</v>
      </c>
      <c r="L32" s="86">
        <v>18942</v>
      </c>
      <c r="M32" s="85">
        <v>4800</v>
      </c>
    </row>
    <row r="33" spans="1:13" ht="12" customHeight="1" x14ac:dyDescent="0.15">
      <c r="A33" s="82"/>
      <c r="B33" s="74"/>
      <c r="C33" s="77"/>
      <c r="D33" s="77"/>
      <c r="E33" s="77"/>
      <c r="F33" s="77"/>
      <c r="G33" s="77"/>
      <c r="H33" s="78"/>
      <c r="I33" s="72"/>
      <c r="J33" s="77"/>
      <c r="K33" s="77"/>
      <c r="L33" s="77"/>
      <c r="M33" s="76"/>
    </row>
    <row r="34" spans="1:13" ht="15.95" customHeight="1" x14ac:dyDescent="0.15">
      <c r="A34" s="75" t="s">
        <v>30</v>
      </c>
      <c r="B34" s="74">
        <v>30</v>
      </c>
      <c r="C34" s="72">
        <v>3324</v>
      </c>
      <c r="D34" s="84">
        <v>5545</v>
      </c>
      <c r="E34" s="84">
        <v>513942</v>
      </c>
      <c r="F34" s="84">
        <v>498860</v>
      </c>
      <c r="G34" s="84">
        <v>15082</v>
      </c>
      <c r="H34" s="73">
        <f>F34/(F34+G34)*100</f>
        <v>97.065427616345815</v>
      </c>
      <c r="I34" s="72">
        <f>E34*1000/D34</f>
        <v>92685.662759242565</v>
      </c>
      <c r="J34" s="84">
        <v>2032837</v>
      </c>
      <c r="K34" s="84">
        <v>182862</v>
      </c>
      <c r="L34" s="84">
        <v>8804</v>
      </c>
      <c r="M34" s="83">
        <v>1650</v>
      </c>
    </row>
    <row r="35" spans="1:13" ht="15.95" customHeight="1" x14ac:dyDescent="0.15">
      <c r="A35" s="75"/>
      <c r="B35" s="74">
        <v>1</v>
      </c>
      <c r="C35" s="72">
        <v>3225</v>
      </c>
      <c r="D35" s="84">
        <v>5290</v>
      </c>
      <c r="E35" s="84">
        <v>494481</v>
      </c>
      <c r="F35" s="84">
        <v>479903</v>
      </c>
      <c r="G35" s="84">
        <v>14578</v>
      </c>
      <c r="H35" s="73">
        <f>F35/(F35+G35)*100</f>
        <v>97.05185841316451</v>
      </c>
      <c r="I35" s="72">
        <f>E35*1000/D35</f>
        <v>93474.669187145555</v>
      </c>
      <c r="J35" s="84">
        <v>2035762</v>
      </c>
      <c r="K35" s="84">
        <v>193179</v>
      </c>
      <c r="L35" s="84">
        <v>1680</v>
      </c>
      <c r="M35" s="83">
        <v>1850</v>
      </c>
    </row>
    <row r="36" spans="1:13" ht="15.95" customHeight="1" x14ac:dyDescent="0.15">
      <c r="A36" s="75"/>
      <c r="B36" s="74">
        <v>2</v>
      </c>
      <c r="C36" s="72">
        <v>3202</v>
      </c>
      <c r="D36" s="84">
        <v>5169</v>
      </c>
      <c r="E36" s="84">
        <v>510890</v>
      </c>
      <c r="F36" s="84">
        <v>499346</v>
      </c>
      <c r="G36" s="84">
        <v>11544</v>
      </c>
      <c r="H36" s="73">
        <f>F36/(F36+G36)*100</f>
        <v>97.740413787703801</v>
      </c>
      <c r="I36" s="72">
        <f>E36*1000/D36</f>
        <v>98837.299284194232</v>
      </c>
      <c r="J36" s="84">
        <v>1898625</v>
      </c>
      <c r="K36" s="84">
        <v>184272</v>
      </c>
      <c r="L36" s="84">
        <v>5460</v>
      </c>
      <c r="M36" s="83">
        <v>1550</v>
      </c>
    </row>
    <row r="37" spans="1:13" ht="12" customHeight="1" x14ac:dyDescent="0.15">
      <c r="A37" s="82"/>
      <c r="B37" s="74"/>
      <c r="C37" s="77"/>
      <c r="D37" s="77"/>
      <c r="E37" s="77"/>
      <c r="F37" s="77"/>
      <c r="G37" s="77"/>
      <c r="H37" s="78"/>
      <c r="I37" s="72"/>
      <c r="J37" s="77"/>
      <c r="K37" s="77"/>
      <c r="L37" s="77"/>
      <c r="M37" s="76"/>
    </row>
    <row r="38" spans="1:13" ht="15.95" customHeight="1" x14ac:dyDescent="0.15">
      <c r="A38" s="75" t="s">
        <v>51</v>
      </c>
      <c r="B38" s="74">
        <v>30</v>
      </c>
      <c r="C38" s="81">
        <v>6171</v>
      </c>
      <c r="D38" s="81">
        <v>10118</v>
      </c>
      <c r="E38" s="81">
        <v>982089</v>
      </c>
      <c r="F38" s="81">
        <v>923583</v>
      </c>
      <c r="G38" s="81">
        <v>58506</v>
      </c>
      <c r="H38" s="73">
        <f>F38/(F38+G38)*100</f>
        <v>94.042698777809335</v>
      </c>
      <c r="I38" s="72">
        <f>E38*1000/D38</f>
        <v>97063.550108717143</v>
      </c>
      <c r="J38" s="81">
        <v>3517819</v>
      </c>
      <c r="K38" s="81">
        <v>319504</v>
      </c>
      <c r="L38" s="81">
        <v>15172</v>
      </c>
      <c r="M38" s="80">
        <v>2600</v>
      </c>
    </row>
    <row r="39" spans="1:13" ht="15.95" customHeight="1" x14ac:dyDescent="0.15">
      <c r="A39" s="75"/>
      <c r="B39" s="74">
        <v>1</v>
      </c>
      <c r="C39" s="81">
        <v>5974</v>
      </c>
      <c r="D39" s="81">
        <v>9677</v>
      </c>
      <c r="E39" s="81">
        <v>953108</v>
      </c>
      <c r="F39" s="81">
        <v>899714</v>
      </c>
      <c r="G39" s="81">
        <v>53394</v>
      </c>
      <c r="H39" s="73">
        <f>F39/(F39+G39)*100</f>
        <v>94.397906638072499</v>
      </c>
      <c r="I39" s="72">
        <f>E39*1000/D39</f>
        <v>98492.094657435155</v>
      </c>
      <c r="J39" s="81">
        <v>3589488</v>
      </c>
      <c r="K39" s="81">
        <v>343037</v>
      </c>
      <c r="L39" s="81">
        <v>12128</v>
      </c>
      <c r="M39" s="80">
        <v>2650</v>
      </c>
    </row>
    <row r="40" spans="1:13" ht="14.25" customHeight="1" x14ac:dyDescent="0.15">
      <c r="A40" s="75"/>
      <c r="B40" s="74">
        <v>2</v>
      </c>
      <c r="C40" s="81">
        <v>5904</v>
      </c>
      <c r="D40" s="81">
        <v>9485</v>
      </c>
      <c r="E40" s="81">
        <v>959596</v>
      </c>
      <c r="F40" s="81">
        <v>906363</v>
      </c>
      <c r="G40" s="81">
        <v>53234</v>
      </c>
      <c r="H40" s="73">
        <f>F40/(F40+G40)*100</f>
        <v>94.452462856803436</v>
      </c>
      <c r="I40" s="72">
        <f>E40*1000/D40</f>
        <v>101169.8471270427</v>
      </c>
      <c r="J40" s="81">
        <v>3471641</v>
      </c>
      <c r="K40" s="81">
        <v>351643</v>
      </c>
      <c r="L40" s="81">
        <v>12557</v>
      </c>
      <c r="M40" s="80">
        <v>3450</v>
      </c>
    </row>
    <row r="41" spans="1:13" ht="12" customHeight="1" x14ac:dyDescent="0.15">
      <c r="A41" s="75"/>
      <c r="B41" s="74"/>
      <c r="C41" s="77"/>
      <c r="D41" s="77"/>
      <c r="E41" s="77"/>
      <c r="F41" s="77"/>
      <c r="G41" s="77"/>
      <c r="H41" s="78"/>
      <c r="I41" s="72"/>
      <c r="J41" s="77"/>
      <c r="K41" s="77"/>
      <c r="L41" s="77"/>
      <c r="M41" s="76"/>
    </row>
    <row r="42" spans="1:13" ht="15.95" customHeight="1" x14ac:dyDescent="0.15">
      <c r="A42" s="75" t="s">
        <v>50</v>
      </c>
      <c r="B42" s="74">
        <v>30</v>
      </c>
      <c r="C42" s="79">
        <v>3364</v>
      </c>
      <c r="D42" s="77">
        <v>6636</v>
      </c>
      <c r="E42" s="77">
        <v>742826</v>
      </c>
      <c r="F42" s="77">
        <v>718162</v>
      </c>
      <c r="G42" s="77">
        <v>24664</v>
      </c>
      <c r="H42" s="73">
        <f>F42/(F42+G42)*100</f>
        <v>96.679706956945495</v>
      </c>
      <c r="I42" s="72">
        <f>E42*1000/D42</f>
        <v>111938.81856540084</v>
      </c>
      <c r="J42" s="77">
        <v>2189145</v>
      </c>
      <c r="K42" s="77">
        <v>211511</v>
      </c>
      <c r="L42" s="77">
        <v>12022</v>
      </c>
      <c r="M42" s="76">
        <v>1700</v>
      </c>
    </row>
    <row r="43" spans="1:13" ht="15.95" customHeight="1" x14ac:dyDescent="0.15">
      <c r="A43" s="75"/>
      <c r="B43" s="74">
        <v>1</v>
      </c>
      <c r="C43" s="79">
        <v>3332</v>
      </c>
      <c r="D43" s="77">
        <v>6431</v>
      </c>
      <c r="E43" s="77">
        <v>797144</v>
      </c>
      <c r="F43" s="77">
        <v>772126</v>
      </c>
      <c r="G43" s="77">
        <v>25018</v>
      </c>
      <c r="H43" s="73">
        <f>F43/(F43+G43)*100</f>
        <v>96.861545718214032</v>
      </c>
      <c r="I43" s="72">
        <f>E43*1000/D43</f>
        <v>123953.3509563054</v>
      </c>
      <c r="J43" s="77">
        <v>2241817</v>
      </c>
      <c r="K43" s="77">
        <v>230526</v>
      </c>
      <c r="L43" s="77">
        <v>8545</v>
      </c>
      <c r="M43" s="76">
        <v>1850</v>
      </c>
    </row>
    <row r="44" spans="1:13" ht="15.95" customHeight="1" x14ac:dyDescent="0.15">
      <c r="A44" s="75"/>
      <c r="B44" s="74">
        <v>2</v>
      </c>
      <c r="C44" s="79">
        <v>3115</v>
      </c>
      <c r="D44" s="77">
        <v>6058</v>
      </c>
      <c r="E44" s="77">
        <v>672609</v>
      </c>
      <c r="F44" s="77">
        <v>657320</v>
      </c>
      <c r="G44" s="77">
        <f>E44-F44</f>
        <v>15289</v>
      </c>
      <c r="H44" s="73">
        <f>F44/(F44+G44)*100</f>
        <v>97.726911177221837</v>
      </c>
      <c r="I44" s="72">
        <f>E44*1000/D44</f>
        <v>111028.22713766919</v>
      </c>
      <c r="J44" s="77">
        <v>1986524</v>
      </c>
      <c r="K44" s="77">
        <v>207129</v>
      </c>
      <c r="L44" s="77">
        <v>9660</v>
      </c>
      <c r="M44" s="76">
        <v>1750</v>
      </c>
    </row>
    <row r="45" spans="1:13" ht="12" customHeight="1" x14ac:dyDescent="0.15">
      <c r="A45" s="75"/>
      <c r="B45" s="74"/>
      <c r="C45" s="77"/>
      <c r="D45" s="77"/>
      <c r="E45" s="77"/>
      <c r="F45" s="77"/>
      <c r="G45" s="77"/>
      <c r="H45" s="78"/>
      <c r="I45" s="72"/>
      <c r="J45" s="77"/>
      <c r="K45" s="77"/>
      <c r="L45" s="77"/>
      <c r="M45" s="76"/>
    </row>
    <row r="46" spans="1:13" ht="15.95" customHeight="1" x14ac:dyDescent="0.15">
      <c r="A46" s="75" t="s">
        <v>49</v>
      </c>
      <c r="B46" s="74">
        <v>30</v>
      </c>
      <c r="C46" s="79">
        <v>3123</v>
      </c>
      <c r="D46" s="77">
        <v>5353</v>
      </c>
      <c r="E46" s="77">
        <v>554338</v>
      </c>
      <c r="F46" s="77">
        <v>535134</v>
      </c>
      <c r="G46" s="77">
        <v>19204</v>
      </c>
      <c r="H46" s="73">
        <f>F46/(F46+G46)*100</f>
        <v>96.53568761297258</v>
      </c>
      <c r="I46" s="72">
        <f>E46*1000/D46</f>
        <v>103556.51036801793</v>
      </c>
      <c r="J46" s="77">
        <v>1849520</v>
      </c>
      <c r="K46" s="77">
        <v>167929</v>
      </c>
      <c r="L46" s="77">
        <v>6704</v>
      </c>
      <c r="M46" s="76">
        <v>1950</v>
      </c>
    </row>
    <row r="47" spans="1:13" ht="15.95" customHeight="1" x14ac:dyDescent="0.15">
      <c r="A47" s="75"/>
      <c r="B47" s="74">
        <v>1</v>
      </c>
      <c r="C47" s="79">
        <v>3025</v>
      </c>
      <c r="D47" s="77">
        <v>5086</v>
      </c>
      <c r="E47" s="77">
        <v>514524</v>
      </c>
      <c r="F47" s="77">
        <v>494122</v>
      </c>
      <c r="G47" s="77">
        <v>20402</v>
      </c>
      <c r="H47" s="73">
        <f>F47/(F47+G47)*100</f>
        <v>96.034781662274256</v>
      </c>
      <c r="I47" s="72">
        <f>E47*1000/D47</f>
        <v>101164.76602438065</v>
      </c>
      <c r="J47" s="77">
        <v>1864868</v>
      </c>
      <c r="K47" s="77">
        <v>181300</v>
      </c>
      <c r="L47" s="77">
        <v>2940</v>
      </c>
      <c r="M47" s="76">
        <v>1350</v>
      </c>
    </row>
    <row r="48" spans="1:13" ht="15.95" customHeight="1" x14ac:dyDescent="0.15">
      <c r="A48" s="75"/>
      <c r="B48" s="74">
        <v>2</v>
      </c>
      <c r="C48" s="79">
        <v>2990</v>
      </c>
      <c r="D48" s="77">
        <v>4940</v>
      </c>
      <c r="E48" s="77">
        <v>502331</v>
      </c>
      <c r="F48" s="77">
        <v>487702</v>
      </c>
      <c r="G48" s="77">
        <v>14629</v>
      </c>
      <c r="H48" s="73">
        <f>F48/(F48+G48)*100</f>
        <v>97.087776784630051</v>
      </c>
      <c r="I48" s="72">
        <f>E48*1000/D48</f>
        <v>101686.43724696356</v>
      </c>
      <c r="J48" s="77">
        <v>1711782</v>
      </c>
      <c r="K48" s="77">
        <v>159752</v>
      </c>
      <c r="L48" s="77">
        <v>4200</v>
      </c>
      <c r="M48" s="76">
        <v>1700</v>
      </c>
    </row>
    <row r="49" spans="1:13" ht="12" customHeight="1" x14ac:dyDescent="0.15">
      <c r="A49" s="75"/>
      <c r="B49" s="74"/>
      <c r="C49" s="77"/>
      <c r="D49" s="77"/>
      <c r="E49" s="77"/>
      <c r="F49" s="77"/>
      <c r="G49" s="77"/>
      <c r="H49" s="78"/>
      <c r="I49" s="72"/>
      <c r="J49" s="77"/>
      <c r="K49" s="77"/>
      <c r="L49" s="77"/>
      <c r="M49" s="76"/>
    </row>
    <row r="50" spans="1:13" ht="15.95" customHeight="1" x14ac:dyDescent="0.15">
      <c r="A50" s="75" t="s">
        <v>34</v>
      </c>
      <c r="B50" s="74">
        <v>30</v>
      </c>
      <c r="C50" s="71">
        <v>5519</v>
      </c>
      <c r="D50" s="71">
        <v>9022</v>
      </c>
      <c r="E50" s="71">
        <v>852119</v>
      </c>
      <c r="F50" s="71">
        <v>821409</v>
      </c>
      <c r="G50" s="71">
        <v>30710</v>
      </c>
      <c r="H50" s="73">
        <f>F50/(F50+G50)*100</f>
        <v>96.396043275645766</v>
      </c>
      <c r="I50" s="72">
        <f>E50*1000/D50</f>
        <v>94449.013522500551</v>
      </c>
      <c r="J50" s="71">
        <v>2980444</v>
      </c>
      <c r="K50" s="71">
        <v>246448</v>
      </c>
      <c r="L50" s="71">
        <v>12160</v>
      </c>
      <c r="M50" s="70">
        <v>2600</v>
      </c>
    </row>
    <row r="51" spans="1:13" ht="15.95" customHeight="1" x14ac:dyDescent="0.15">
      <c r="A51" s="75"/>
      <c r="B51" s="74">
        <v>1</v>
      </c>
      <c r="C51" s="71">
        <v>5303</v>
      </c>
      <c r="D51" s="71">
        <v>8526</v>
      </c>
      <c r="E51" s="71">
        <v>811369</v>
      </c>
      <c r="F51" s="71">
        <v>779540</v>
      </c>
      <c r="G51" s="71">
        <v>31829</v>
      </c>
      <c r="H51" s="73">
        <f>F51/(F51+G51)*100</f>
        <v>96.077123971953569</v>
      </c>
      <c r="I51" s="72">
        <f>E51*1000/D51</f>
        <v>95164.086324184842</v>
      </c>
      <c r="J51" s="71">
        <v>2962724</v>
      </c>
      <c r="K51" s="71">
        <v>271408</v>
      </c>
      <c r="L51" s="71">
        <v>9550</v>
      </c>
      <c r="M51" s="70">
        <v>2700</v>
      </c>
    </row>
    <row r="52" spans="1:13" ht="15.95" customHeight="1" x14ac:dyDescent="0.15">
      <c r="A52" s="75"/>
      <c r="B52" s="74">
        <v>2</v>
      </c>
      <c r="C52" s="71">
        <v>5206</v>
      </c>
      <c r="D52" s="71">
        <v>8272</v>
      </c>
      <c r="E52" s="71">
        <v>869655</v>
      </c>
      <c r="F52" s="71">
        <v>838635</v>
      </c>
      <c r="G52" s="71">
        <v>31020</v>
      </c>
      <c r="H52" s="73">
        <f>F52/(F52+G52)*100</f>
        <v>96.433068285699491</v>
      </c>
      <c r="I52" s="72">
        <f>E52*1000/D52</f>
        <v>105132.3742746615</v>
      </c>
      <c r="J52" s="71">
        <v>2826583</v>
      </c>
      <c r="K52" s="71">
        <v>264798</v>
      </c>
      <c r="L52" s="71">
        <v>10904</v>
      </c>
      <c r="M52" s="70">
        <v>2350</v>
      </c>
    </row>
    <row r="53" spans="1:13" ht="9" customHeight="1" thickBot="1" x14ac:dyDescent="0.2">
      <c r="A53" s="69"/>
      <c r="B53" s="68"/>
      <c r="C53" s="67"/>
      <c r="D53" s="64"/>
      <c r="E53" s="64"/>
      <c r="F53" s="64"/>
      <c r="G53" s="64"/>
      <c r="H53" s="66"/>
      <c r="I53" s="65"/>
      <c r="J53" s="64"/>
      <c r="K53" s="64"/>
      <c r="L53" s="64"/>
      <c r="M53" s="63"/>
    </row>
    <row r="54" spans="1:13" ht="14.25" customHeight="1" x14ac:dyDescent="0.15">
      <c r="A54" s="61" t="s">
        <v>48</v>
      </c>
      <c r="M54" s="62" t="s">
        <v>47</v>
      </c>
    </row>
    <row r="55" spans="1:13" ht="14.25" customHeight="1" x14ac:dyDescent="0.15">
      <c r="A55" s="61" t="s">
        <v>46</v>
      </c>
      <c r="M55" s="60"/>
    </row>
    <row r="56" spans="1:13" ht="20.100000000000001" customHeight="1" x14ac:dyDescent="0.15">
      <c r="A56" s="57" t="s">
        <v>45</v>
      </c>
    </row>
    <row r="57" spans="1:13" ht="20.100000000000001" customHeight="1" x14ac:dyDescent="0.15">
      <c r="A57" s="57" t="s">
        <v>44</v>
      </c>
    </row>
    <row r="58" spans="1:13" ht="20.100000000000001" customHeight="1" x14ac:dyDescent="0.15">
      <c r="A58" s="57" t="s">
        <v>43</v>
      </c>
    </row>
  </sheetData>
  <mergeCells count="9">
    <mergeCell ref="E5:I5"/>
    <mergeCell ref="J5:J7"/>
    <mergeCell ref="K5:K7"/>
    <mergeCell ref="L5:L7"/>
    <mergeCell ref="M5:M7"/>
    <mergeCell ref="E6:E7"/>
    <mergeCell ref="F6:F7"/>
    <mergeCell ref="G6:G7"/>
    <mergeCell ref="I6:I7"/>
  </mergeCells>
  <phoneticPr fontId="2"/>
  <dataValidations count="1">
    <dataValidation imeMode="off" allowBlank="1" showInputMessage="1" showErrorMessage="1" sqref="H16 C14:G16 J14:M16"/>
  </dataValidations>
  <printOptions horizontalCentered="1"/>
  <pageMargins left="0.70866141732283472" right="0.70866141732283472" top="0.59055118110236227" bottom="0.19685039370078741" header="0.51181102362204722" footer="0.51181102362204722"/>
  <pageSetup paperSize="8" scale="99" orientation="landscape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zoomScale="98" zoomScaleNormal="98" zoomScaleSheetLayoutView="94" workbookViewId="0">
      <selection activeCell="K15" sqref="K15"/>
    </sheetView>
  </sheetViews>
  <sheetFormatPr defaultColWidth="8" defaultRowHeight="20.100000000000001" customHeight="1" x14ac:dyDescent="0.15"/>
  <cols>
    <col min="1" max="1" width="12.125" style="127" customWidth="1"/>
    <col min="2" max="2" width="6.375" style="127" customWidth="1"/>
    <col min="3" max="3" width="6.25" style="125" customWidth="1"/>
    <col min="4" max="4" width="6.375" style="125" customWidth="1"/>
    <col min="5" max="5" width="9.875" style="125" bestFit="1" customWidth="1"/>
    <col min="6" max="6" width="7.25" style="125" bestFit="1" customWidth="1"/>
    <col min="7" max="7" width="6.375" style="125" customWidth="1"/>
    <col min="8" max="8" width="9.75" style="125" bestFit="1" customWidth="1"/>
    <col min="9" max="9" width="7.25" style="125" bestFit="1" customWidth="1"/>
    <col min="10" max="10" width="6.375" style="125" customWidth="1"/>
    <col min="11" max="11" width="8.375" style="125" bestFit="1" customWidth="1"/>
    <col min="12" max="12" width="5.375" style="125" customWidth="1"/>
    <col min="13" max="13" width="6.375" style="125" customWidth="1"/>
    <col min="14" max="14" width="7.25" style="125" bestFit="1" customWidth="1"/>
    <col min="15" max="15" width="5.625" style="125" customWidth="1"/>
    <col min="16" max="16" width="5.25" style="125" customWidth="1"/>
    <col min="17" max="17" width="7.375" style="126" customWidth="1"/>
    <col min="18" max="19" width="6.625" style="125" customWidth="1"/>
    <col min="20" max="20" width="8.625" style="126" customWidth="1"/>
    <col min="21" max="21" width="5.625" style="125" customWidth="1"/>
    <col min="22" max="22" width="4.375" style="125" customWidth="1"/>
    <col min="23" max="23" width="6.25" style="125" customWidth="1"/>
    <col min="24" max="24" width="5.875" style="125" customWidth="1"/>
    <col min="25" max="25" width="4.25" style="125" customWidth="1"/>
    <col min="26" max="26" width="6.25" style="125" customWidth="1"/>
    <col min="27" max="27" width="5.75" style="125" customWidth="1"/>
    <col min="28" max="28" width="5" style="125" customWidth="1"/>
    <col min="29" max="29" width="6.25" style="126" customWidth="1"/>
    <col min="30" max="32" width="6.375" style="125" customWidth="1"/>
    <col min="33" max="16384" width="8" style="125"/>
  </cols>
  <sheetData>
    <row r="1" spans="1:32" ht="14.25" customHeight="1" x14ac:dyDescent="0.15">
      <c r="A1" s="129" t="s">
        <v>105</v>
      </c>
      <c r="AE1" s="180"/>
      <c r="AF1" s="128" t="s">
        <v>104</v>
      </c>
    </row>
    <row r="2" spans="1:32" ht="14.25" customHeight="1" x14ac:dyDescent="0.15">
      <c r="A2" s="129"/>
    </row>
    <row r="3" spans="1:32" s="175" customFormat="1" ht="18.75" x14ac:dyDescent="0.15">
      <c r="A3" s="179" t="s">
        <v>103</v>
      </c>
      <c r="B3" s="127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Q3" s="176"/>
      <c r="T3" s="176"/>
      <c r="AC3" s="176"/>
    </row>
    <row r="4" spans="1:32" s="175" customFormat="1" ht="14.25" customHeight="1" thickBot="1" x14ac:dyDescent="0.2">
      <c r="A4" s="177"/>
      <c r="B4" s="127"/>
      <c r="Q4" s="176"/>
      <c r="T4" s="176"/>
      <c r="AC4" s="176"/>
      <c r="AE4" s="128"/>
    </row>
    <row r="5" spans="1:32" ht="20.100000000000001" customHeight="1" x14ac:dyDescent="0.15">
      <c r="A5" s="174" t="s">
        <v>102</v>
      </c>
      <c r="B5" s="173" t="s">
        <v>67</v>
      </c>
      <c r="C5" s="173" t="s">
        <v>101</v>
      </c>
      <c r="D5" s="173"/>
      <c r="E5" s="173"/>
      <c r="F5" s="173" t="s">
        <v>100</v>
      </c>
      <c r="G5" s="173"/>
      <c r="H5" s="173"/>
      <c r="I5" s="173" t="s">
        <v>99</v>
      </c>
      <c r="J5" s="173"/>
      <c r="K5" s="173"/>
      <c r="L5" s="173" t="s">
        <v>98</v>
      </c>
      <c r="M5" s="173"/>
      <c r="N5" s="173"/>
      <c r="O5" s="173" t="s">
        <v>97</v>
      </c>
      <c r="P5" s="173"/>
      <c r="Q5" s="173"/>
      <c r="R5" s="173" t="s">
        <v>96</v>
      </c>
      <c r="S5" s="173"/>
      <c r="T5" s="173"/>
      <c r="U5" s="173" t="s">
        <v>95</v>
      </c>
      <c r="V5" s="173"/>
      <c r="W5" s="173"/>
      <c r="X5" s="173" t="s">
        <v>94</v>
      </c>
      <c r="Y5" s="173"/>
      <c r="Z5" s="173"/>
      <c r="AA5" s="173" t="s">
        <v>93</v>
      </c>
      <c r="AB5" s="173"/>
      <c r="AC5" s="173"/>
      <c r="AD5" s="172" t="s">
        <v>92</v>
      </c>
      <c r="AE5" s="171" t="s">
        <v>91</v>
      </c>
      <c r="AF5" s="170" t="s">
        <v>90</v>
      </c>
    </row>
    <row r="6" spans="1:32" ht="20.100000000000001" customHeight="1" x14ac:dyDescent="0.15">
      <c r="A6" s="169"/>
      <c r="B6" s="168"/>
      <c r="C6" s="167" t="s">
        <v>89</v>
      </c>
      <c r="D6" s="167" t="s">
        <v>88</v>
      </c>
      <c r="E6" s="167" t="s">
        <v>85</v>
      </c>
      <c r="F6" s="167" t="s">
        <v>87</v>
      </c>
      <c r="G6" s="167" t="s">
        <v>86</v>
      </c>
      <c r="H6" s="167" t="s">
        <v>85</v>
      </c>
      <c r="I6" s="167" t="s">
        <v>87</v>
      </c>
      <c r="J6" s="167" t="s">
        <v>86</v>
      </c>
      <c r="K6" s="167" t="s">
        <v>85</v>
      </c>
      <c r="L6" s="167" t="s">
        <v>87</v>
      </c>
      <c r="M6" s="167" t="s">
        <v>86</v>
      </c>
      <c r="N6" s="167" t="s">
        <v>85</v>
      </c>
      <c r="O6" s="167" t="s">
        <v>87</v>
      </c>
      <c r="P6" s="167" t="s">
        <v>86</v>
      </c>
      <c r="Q6" s="166" t="s">
        <v>85</v>
      </c>
      <c r="R6" s="167" t="s">
        <v>87</v>
      </c>
      <c r="S6" s="167" t="s">
        <v>86</v>
      </c>
      <c r="T6" s="166" t="s">
        <v>85</v>
      </c>
      <c r="U6" s="167" t="s">
        <v>87</v>
      </c>
      <c r="V6" s="167" t="s">
        <v>86</v>
      </c>
      <c r="W6" s="167" t="s">
        <v>85</v>
      </c>
      <c r="X6" s="167" t="s">
        <v>87</v>
      </c>
      <c r="Y6" s="167" t="s">
        <v>86</v>
      </c>
      <c r="Z6" s="167" t="s">
        <v>85</v>
      </c>
      <c r="AA6" s="167" t="s">
        <v>87</v>
      </c>
      <c r="AB6" s="167" t="s">
        <v>86</v>
      </c>
      <c r="AC6" s="166" t="s">
        <v>85</v>
      </c>
      <c r="AD6" s="165"/>
      <c r="AE6" s="164"/>
      <c r="AF6" s="163"/>
    </row>
    <row r="7" spans="1:32" ht="29.1" customHeight="1" x14ac:dyDescent="0.15">
      <c r="A7" s="162"/>
      <c r="B7" s="161"/>
      <c r="C7" s="160" t="s">
        <v>84</v>
      </c>
      <c r="D7" s="160" t="s">
        <v>25</v>
      </c>
      <c r="E7" s="160" t="s">
        <v>83</v>
      </c>
      <c r="F7" s="160" t="s">
        <v>84</v>
      </c>
      <c r="G7" s="160" t="s">
        <v>25</v>
      </c>
      <c r="H7" s="160" t="s">
        <v>83</v>
      </c>
      <c r="I7" s="160" t="s">
        <v>84</v>
      </c>
      <c r="J7" s="160" t="s">
        <v>25</v>
      </c>
      <c r="K7" s="160" t="s">
        <v>83</v>
      </c>
      <c r="L7" s="160" t="s">
        <v>84</v>
      </c>
      <c r="M7" s="160" t="s">
        <v>25</v>
      </c>
      <c r="N7" s="160" t="s">
        <v>83</v>
      </c>
      <c r="O7" s="160" t="s">
        <v>84</v>
      </c>
      <c r="P7" s="160" t="s">
        <v>25</v>
      </c>
      <c r="Q7" s="159" t="s">
        <v>83</v>
      </c>
      <c r="R7" s="160" t="s">
        <v>84</v>
      </c>
      <c r="S7" s="160" t="s">
        <v>25</v>
      </c>
      <c r="T7" s="159" t="s">
        <v>83</v>
      </c>
      <c r="U7" s="160" t="s">
        <v>84</v>
      </c>
      <c r="V7" s="160" t="s">
        <v>25</v>
      </c>
      <c r="W7" s="160" t="s">
        <v>83</v>
      </c>
      <c r="X7" s="160" t="s">
        <v>84</v>
      </c>
      <c r="Y7" s="160" t="s">
        <v>25</v>
      </c>
      <c r="Z7" s="160" t="s">
        <v>83</v>
      </c>
      <c r="AA7" s="160" t="s">
        <v>84</v>
      </c>
      <c r="AB7" s="160" t="s">
        <v>25</v>
      </c>
      <c r="AC7" s="159" t="s">
        <v>83</v>
      </c>
      <c r="AD7" s="158" t="s">
        <v>83</v>
      </c>
      <c r="AE7" s="157" t="s">
        <v>83</v>
      </c>
      <c r="AF7" s="156" t="s">
        <v>83</v>
      </c>
    </row>
    <row r="8" spans="1:32" ht="10.5" customHeight="1" x14ac:dyDescent="0.15">
      <c r="A8" s="155"/>
      <c r="B8" s="154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2"/>
      <c r="R8" s="153"/>
      <c r="S8" s="153"/>
      <c r="T8" s="152"/>
      <c r="U8" s="153"/>
      <c r="V8" s="153"/>
      <c r="W8" s="153"/>
      <c r="X8" s="153"/>
      <c r="Y8" s="153"/>
      <c r="Z8" s="153"/>
      <c r="AA8" s="153"/>
      <c r="AB8" s="153"/>
      <c r="AC8" s="152"/>
      <c r="AD8" s="151"/>
      <c r="AE8" s="151"/>
      <c r="AF8" s="135"/>
    </row>
    <row r="9" spans="1:32" ht="20.25" customHeight="1" x14ac:dyDescent="0.15">
      <c r="A9" s="142" t="s">
        <v>56</v>
      </c>
      <c r="B9" s="138">
        <v>30</v>
      </c>
      <c r="C9" s="141">
        <f>SUM(C33+C37)</f>
        <v>2511</v>
      </c>
      <c r="D9" s="141">
        <f>SUM(D33+D37)</f>
        <v>3214</v>
      </c>
      <c r="E9" s="141">
        <f>SUM(E33+E37)</f>
        <v>388147</v>
      </c>
      <c r="F9" s="141">
        <f>SUM(F33+F37)</f>
        <v>2152</v>
      </c>
      <c r="G9" s="141">
        <f>SUM(G33+G37)</f>
        <v>2791</v>
      </c>
      <c r="H9" s="141">
        <f>SUM(H33+H37)</f>
        <v>130854</v>
      </c>
      <c r="I9" s="141">
        <f>SUM(I33+I37)</f>
        <v>2108</v>
      </c>
      <c r="J9" s="141">
        <f>SUM(J33+J37)</f>
        <v>2717</v>
      </c>
      <c r="K9" s="141">
        <f>SUM(K33+K37)</f>
        <v>66723</v>
      </c>
      <c r="L9" s="141">
        <f>SUM(L33+L37)</f>
        <v>112</v>
      </c>
      <c r="M9" s="141">
        <f>SUM(M33+M37)</f>
        <v>172</v>
      </c>
      <c r="N9" s="141">
        <f>SUM(N33+N37)</f>
        <v>1774</v>
      </c>
      <c r="O9" s="141">
        <f>SUM(O33+O37)</f>
        <v>502</v>
      </c>
      <c r="P9" s="141">
        <f>SUM(P33+P37)</f>
        <v>523</v>
      </c>
      <c r="Q9" s="150">
        <f>SUM(Q33+Q37)</f>
        <v>14154</v>
      </c>
      <c r="R9" s="141">
        <f>SUM(R33+R37)</f>
        <v>2139</v>
      </c>
      <c r="S9" s="141">
        <f>SUM(S33+S37)</f>
        <v>2591</v>
      </c>
      <c r="T9" s="150">
        <f>SUM(T33+T37)</f>
        <v>209904</v>
      </c>
      <c r="U9" s="141">
        <f>SUM(U33+U37)</f>
        <v>0</v>
      </c>
      <c r="V9" s="141">
        <f>SUM(V33+V37)</f>
        <v>0</v>
      </c>
      <c r="W9" s="141">
        <f>SUM(W33+W37)</f>
        <v>202</v>
      </c>
      <c r="X9" s="141">
        <f>SUM(X33+X37)</f>
        <v>63</v>
      </c>
      <c r="Y9" s="141">
        <f>SUM(Y33+Y37)</f>
        <v>73</v>
      </c>
      <c r="Z9" s="141">
        <f>SUM(Z33+Z37)</f>
        <v>1110</v>
      </c>
      <c r="AA9" s="141">
        <f>SUM(AA33+AA37)</f>
        <v>8</v>
      </c>
      <c r="AB9" s="141">
        <f>SUM(AB33+AB37)</f>
        <v>8</v>
      </c>
      <c r="AC9" s="150">
        <f>SUM(AC33+AC37)</f>
        <v>1282</v>
      </c>
      <c r="AD9" s="141">
        <f>SUM(AD33+AD37)</f>
        <v>4698</v>
      </c>
      <c r="AE9" s="141">
        <f>SUM(AE33+AE37)</f>
        <v>95</v>
      </c>
      <c r="AF9" s="140">
        <v>110</v>
      </c>
    </row>
    <row r="10" spans="1:32" ht="20.25" customHeight="1" x14ac:dyDescent="0.15">
      <c r="A10" s="139"/>
      <c r="B10" s="138">
        <v>1</v>
      </c>
      <c r="C10" s="141">
        <f>SUM(C34+C38)</f>
        <v>2473</v>
      </c>
      <c r="D10" s="141">
        <f>SUM(D34+D38)</f>
        <v>3088</v>
      </c>
      <c r="E10" s="141">
        <f>SUM(E34+E38)</f>
        <v>390910.16666666669</v>
      </c>
      <c r="F10" s="141">
        <f>SUM(F34+F38)</f>
        <v>2107</v>
      </c>
      <c r="G10" s="141">
        <f>SUM(G34+G38)</f>
        <v>2669</v>
      </c>
      <c r="H10" s="141">
        <f>SUM(H34+H38)</f>
        <v>125732.83333333336</v>
      </c>
      <c r="I10" s="141">
        <f>SUM(I34+I38)</f>
        <v>2075</v>
      </c>
      <c r="J10" s="141">
        <f>SUM(J34+J38)</f>
        <v>2607</v>
      </c>
      <c r="K10" s="141">
        <f>SUM(K34+K38)</f>
        <v>65911.833333333343</v>
      </c>
      <c r="L10" s="141">
        <f>SUM(L34+L38)</f>
        <v>89</v>
      </c>
      <c r="M10" s="141">
        <f>SUM(M34+M38)</f>
        <v>136</v>
      </c>
      <c r="N10" s="141">
        <f>SUM(N34+N38)</f>
        <v>1197.2500000000002</v>
      </c>
      <c r="O10" s="141">
        <f>SUM(O34+O38)</f>
        <v>531</v>
      </c>
      <c r="P10" s="141">
        <f>SUM(P34+P38)</f>
        <v>550</v>
      </c>
      <c r="Q10" s="150">
        <f>SUM(Q34+Q38)</f>
        <v>15874.083333333332</v>
      </c>
      <c r="R10" s="141">
        <f>SUM(R34+R38)</f>
        <v>2095</v>
      </c>
      <c r="S10" s="141">
        <f>SUM(S34+S38)</f>
        <v>2496</v>
      </c>
      <c r="T10" s="150">
        <f>SUM(T34+T38)</f>
        <v>220429.16666666666</v>
      </c>
      <c r="U10" s="141">
        <f>SUM(U34+U38)</f>
        <v>0</v>
      </c>
      <c r="V10" s="141">
        <f>SUM(V34+V38)</f>
        <v>0</v>
      </c>
      <c r="W10" s="141">
        <f>SUM(W34+W38)</f>
        <v>120.58333333333333</v>
      </c>
      <c r="X10" s="141">
        <f>SUM(X34+X38)</f>
        <v>56</v>
      </c>
      <c r="Y10" s="141">
        <f>SUM(Y34+Y38)</f>
        <v>60</v>
      </c>
      <c r="Z10" s="141">
        <f>SUM(Z34+Z38)</f>
        <v>712.75</v>
      </c>
      <c r="AA10" s="141">
        <f>SUM(AA34+AA38)</f>
        <v>6</v>
      </c>
      <c r="AB10" s="141">
        <f>SUM(AB34+AB38)</f>
        <v>6</v>
      </c>
      <c r="AC10" s="150">
        <f>SUM(AC34+AC38)</f>
        <v>1213.3333333333333</v>
      </c>
      <c r="AD10" s="141">
        <f>SUM(AD34+AD38)</f>
        <v>4598</v>
      </c>
      <c r="AE10" s="141">
        <f>SUM(AE34+AE38)</f>
        <v>227</v>
      </c>
      <c r="AF10" s="140">
        <f>SUM(AF14,AF18,AF22,AF26,AF30,AF38)</f>
        <v>8</v>
      </c>
    </row>
    <row r="11" spans="1:32" ht="20.25" customHeight="1" x14ac:dyDescent="0.15">
      <c r="A11" s="139"/>
      <c r="B11" s="138">
        <v>2</v>
      </c>
      <c r="C11" s="141">
        <f>SUM(C$35,C$39)</f>
        <v>2461.25</v>
      </c>
      <c r="D11" s="141">
        <f>SUM(D$35,D$39)</f>
        <v>3053.583333333333</v>
      </c>
      <c r="E11" s="141">
        <f>SUM(E$35,E$39)</f>
        <v>384767</v>
      </c>
      <c r="F11" s="141">
        <f>SUM(F$35,F$39)</f>
        <v>2096.666666666667</v>
      </c>
      <c r="G11" s="141">
        <f>SUM(G$35,G$39)</f>
        <v>2639.75</v>
      </c>
      <c r="H11" s="141">
        <f>SUM(H$35,H$39)</f>
        <v>124507</v>
      </c>
      <c r="I11" s="141">
        <f>SUM(I$35,I$39)</f>
        <v>2075</v>
      </c>
      <c r="J11" s="141">
        <f>SUM(J$35,J$39)</f>
        <v>2580.5</v>
      </c>
      <c r="K11" s="141">
        <f>SUM(K$35,K$39)</f>
        <v>66000</v>
      </c>
      <c r="L11" s="141">
        <f>SUM(L$35,L$39)</f>
        <v>82</v>
      </c>
      <c r="M11" s="141">
        <f>SUM(M$35,M$39)</f>
        <v>124.66666666666666</v>
      </c>
      <c r="N11" s="141">
        <f>SUM(N$35,N$39)</f>
        <v>1195</v>
      </c>
      <c r="O11" s="141">
        <f>SUM(O$35,O$39)</f>
        <v>532</v>
      </c>
      <c r="P11" s="141">
        <f>SUM(P$35,P$39)</f>
        <v>550.41666666666674</v>
      </c>
      <c r="Q11" s="141">
        <f>SUM(Q$35,Q$39)</f>
        <v>14448</v>
      </c>
      <c r="R11" s="141">
        <f>SUM(R$35,R$39)</f>
        <v>2071</v>
      </c>
      <c r="S11" s="141">
        <f>SUM(S$35,S$39)</f>
        <v>2440.0833333333335</v>
      </c>
      <c r="T11" s="141">
        <f>SUM(T$35,T$39)</f>
        <v>214997</v>
      </c>
      <c r="U11" s="141">
        <f>SUM(U$35,U$39)</f>
        <v>0.5</v>
      </c>
      <c r="V11" s="141">
        <f>SUM(V$35,V$39)</f>
        <v>0.5</v>
      </c>
      <c r="W11" s="141">
        <f>SUM(W$35,W$39)</f>
        <v>192</v>
      </c>
      <c r="X11" s="141">
        <f>SUM(X$35,X$39)</f>
        <v>51.416666666666664</v>
      </c>
      <c r="Y11" s="141">
        <f>SUM(Y$35,Y$39)</f>
        <v>56.666666666666664</v>
      </c>
      <c r="Z11" s="141">
        <f>SUM(Z$35,Z$39)</f>
        <v>779</v>
      </c>
      <c r="AA11" s="141">
        <f>SUM(AA$35,AA$39)</f>
        <v>6.25</v>
      </c>
      <c r="AB11" s="141">
        <f>SUM(AB$35,AB$39)</f>
        <v>6.25</v>
      </c>
      <c r="AC11" s="141">
        <f>SUM(AC$35,AC$39)</f>
        <v>1079</v>
      </c>
      <c r="AD11" s="141">
        <f>SUM(AD$35,AD$39)</f>
        <v>4293</v>
      </c>
      <c r="AE11" s="141">
        <f>SUM(AE$35,AE$39)</f>
        <v>115</v>
      </c>
      <c r="AF11" s="140">
        <f>SUM(AF$35,AF$39)</f>
        <v>49</v>
      </c>
    </row>
    <row r="12" spans="1:32" ht="20.25" customHeight="1" x14ac:dyDescent="0.15">
      <c r="A12" s="139"/>
      <c r="B12" s="138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50"/>
      <c r="R12" s="141"/>
      <c r="S12" s="141"/>
      <c r="T12" s="150"/>
      <c r="U12" s="141"/>
      <c r="V12" s="141"/>
      <c r="W12" s="141"/>
      <c r="X12" s="141"/>
      <c r="Y12" s="141"/>
      <c r="Z12" s="141"/>
      <c r="AA12" s="141"/>
      <c r="AB12" s="141"/>
      <c r="AC12" s="150"/>
      <c r="AD12" s="141"/>
      <c r="AE12" s="141"/>
      <c r="AF12" s="135"/>
    </row>
    <row r="13" spans="1:32" ht="20.25" customHeight="1" x14ac:dyDescent="0.15">
      <c r="A13" s="142" t="s">
        <v>55</v>
      </c>
      <c r="B13" s="138">
        <v>30</v>
      </c>
      <c r="C13" s="136">
        <v>594</v>
      </c>
      <c r="D13" s="136">
        <v>742</v>
      </c>
      <c r="E13" s="136">
        <v>102145</v>
      </c>
      <c r="F13" s="136">
        <v>528</v>
      </c>
      <c r="G13" s="136">
        <v>671</v>
      </c>
      <c r="H13" s="136">
        <v>29754</v>
      </c>
      <c r="I13" s="136">
        <v>483</v>
      </c>
      <c r="J13" s="136">
        <v>600</v>
      </c>
      <c r="K13" s="136">
        <v>14693</v>
      </c>
      <c r="L13" s="136">
        <v>25</v>
      </c>
      <c r="M13" s="136">
        <v>32</v>
      </c>
      <c r="N13" s="136">
        <v>327</v>
      </c>
      <c r="O13" s="136">
        <v>107</v>
      </c>
      <c r="P13" s="136">
        <v>111</v>
      </c>
      <c r="Q13" s="137">
        <v>3310</v>
      </c>
      <c r="R13" s="136">
        <v>490</v>
      </c>
      <c r="S13" s="136">
        <v>590</v>
      </c>
      <c r="T13" s="137">
        <v>52253</v>
      </c>
      <c r="U13" s="136">
        <v>0</v>
      </c>
      <c r="V13" s="136">
        <v>0</v>
      </c>
      <c r="W13" s="136">
        <v>35</v>
      </c>
      <c r="X13" s="136">
        <v>12</v>
      </c>
      <c r="Y13" s="136">
        <v>14</v>
      </c>
      <c r="Z13" s="136">
        <v>198</v>
      </c>
      <c r="AA13" s="136">
        <v>0</v>
      </c>
      <c r="AB13" s="136">
        <v>0</v>
      </c>
      <c r="AC13" s="137">
        <v>248</v>
      </c>
      <c r="AD13" s="136">
        <v>1277</v>
      </c>
      <c r="AE13" s="141">
        <v>32</v>
      </c>
      <c r="AF13" s="140">
        <v>20</v>
      </c>
    </row>
    <row r="14" spans="1:32" ht="20.25" customHeight="1" x14ac:dyDescent="0.15">
      <c r="A14" s="146"/>
      <c r="B14" s="138">
        <v>1</v>
      </c>
      <c r="C14" s="136">
        <v>592</v>
      </c>
      <c r="D14" s="136">
        <v>732</v>
      </c>
      <c r="E14" s="136">
        <v>103569.91666666667</v>
      </c>
      <c r="F14" s="136">
        <v>525</v>
      </c>
      <c r="G14" s="136">
        <v>658</v>
      </c>
      <c r="H14" s="136">
        <v>29453.75</v>
      </c>
      <c r="I14" s="136">
        <v>482</v>
      </c>
      <c r="J14" s="136">
        <v>594</v>
      </c>
      <c r="K14" s="136">
        <v>14504.166666666666</v>
      </c>
      <c r="L14" s="136">
        <v>21</v>
      </c>
      <c r="M14" s="136">
        <v>27</v>
      </c>
      <c r="N14" s="136">
        <v>228.33333333333334</v>
      </c>
      <c r="O14" s="136">
        <v>110</v>
      </c>
      <c r="P14" s="136">
        <v>114</v>
      </c>
      <c r="Q14" s="137">
        <v>3599.5833333333335</v>
      </c>
      <c r="R14" s="136">
        <v>487</v>
      </c>
      <c r="S14" s="136">
        <v>578</v>
      </c>
      <c r="T14" s="137">
        <v>53834</v>
      </c>
      <c r="U14" s="136">
        <v>0</v>
      </c>
      <c r="V14" s="136">
        <v>0</v>
      </c>
      <c r="W14" s="136">
        <v>79.583333333333329</v>
      </c>
      <c r="X14" s="136">
        <v>14</v>
      </c>
      <c r="Y14" s="136">
        <v>16</v>
      </c>
      <c r="Z14" s="136">
        <v>159.83333333333334</v>
      </c>
      <c r="AA14" s="136">
        <v>0</v>
      </c>
      <c r="AB14" s="136">
        <v>0</v>
      </c>
      <c r="AC14" s="137">
        <v>157.83333333333334</v>
      </c>
      <c r="AD14" s="136">
        <v>1490</v>
      </c>
      <c r="AE14" s="141">
        <v>54</v>
      </c>
      <c r="AF14" s="140">
        <v>8</v>
      </c>
    </row>
    <row r="15" spans="1:32" ht="20.25" customHeight="1" x14ac:dyDescent="0.15">
      <c r="A15" s="146"/>
      <c r="B15" s="138">
        <v>2</v>
      </c>
      <c r="C15" s="149">
        <v>605.16666666666663</v>
      </c>
      <c r="D15" s="136">
        <v>757.16666666666663</v>
      </c>
      <c r="E15" s="136">
        <v>105785</v>
      </c>
      <c r="F15" s="136">
        <v>536</v>
      </c>
      <c r="G15" s="136">
        <v>680.83333333333337</v>
      </c>
      <c r="H15" s="136">
        <v>30889</v>
      </c>
      <c r="I15" s="136">
        <v>492.66666666666669</v>
      </c>
      <c r="J15" s="136">
        <v>613.41666666666663</v>
      </c>
      <c r="K15" s="136">
        <v>15064</v>
      </c>
      <c r="L15" s="136">
        <v>24</v>
      </c>
      <c r="M15" s="136">
        <v>29.416666666666668</v>
      </c>
      <c r="N15" s="136">
        <v>259</v>
      </c>
      <c r="O15" s="136">
        <v>121.08333333333333</v>
      </c>
      <c r="P15" s="136">
        <v>123.83333333333333</v>
      </c>
      <c r="Q15" s="137">
        <v>3775</v>
      </c>
      <c r="R15" s="136">
        <v>495.16666666666669</v>
      </c>
      <c r="S15" s="136">
        <v>582.25</v>
      </c>
      <c r="T15" s="137">
        <v>54068</v>
      </c>
      <c r="U15" s="136">
        <v>0.16666666666666666</v>
      </c>
      <c r="V15" s="136">
        <v>0.16666666666666666</v>
      </c>
      <c r="W15" s="136">
        <v>75</v>
      </c>
      <c r="X15" s="136">
        <v>12.833333333333334</v>
      </c>
      <c r="Y15" s="136">
        <v>14.5</v>
      </c>
      <c r="Z15" s="136">
        <v>188</v>
      </c>
      <c r="AA15" s="136">
        <v>0.16666666666666666</v>
      </c>
      <c r="AB15" s="136">
        <v>0.16666666666666666</v>
      </c>
      <c r="AC15" s="137">
        <v>188</v>
      </c>
      <c r="AD15" s="136">
        <v>1254</v>
      </c>
      <c r="AE15" s="136">
        <v>17</v>
      </c>
      <c r="AF15" s="135">
        <v>8</v>
      </c>
    </row>
    <row r="16" spans="1:32" ht="20.25" customHeight="1" x14ac:dyDescent="0.15">
      <c r="A16" s="139"/>
      <c r="B16" s="138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8"/>
      <c r="R16" s="147"/>
      <c r="S16" s="147"/>
      <c r="T16" s="148"/>
      <c r="U16" s="147"/>
      <c r="V16" s="147"/>
      <c r="W16" s="147"/>
      <c r="X16" s="147"/>
      <c r="Y16" s="147"/>
      <c r="Z16" s="147"/>
      <c r="AA16" s="147"/>
      <c r="AB16" s="147"/>
      <c r="AC16" s="148"/>
      <c r="AD16" s="147"/>
      <c r="AE16" s="147"/>
      <c r="AF16" s="135"/>
    </row>
    <row r="17" spans="1:32" ht="20.25" customHeight="1" x14ac:dyDescent="0.15">
      <c r="A17" s="142" t="s">
        <v>54</v>
      </c>
      <c r="B17" s="138">
        <v>30</v>
      </c>
      <c r="C17" s="136">
        <v>198</v>
      </c>
      <c r="D17" s="136">
        <v>248</v>
      </c>
      <c r="E17" s="136">
        <v>31949</v>
      </c>
      <c r="F17" s="136">
        <v>171</v>
      </c>
      <c r="G17" s="136">
        <v>212</v>
      </c>
      <c r="H17" s="136">
        <v>10496</v>
      </c>
      <c r="I17" s="136">
        <v>160</v>
      </c>
      <c r="J17" s="136">
        <v>202</v>
      </c>
      <c r="K17" s="136">
        <v>4947</v>
      </c>
      <c r="L17" s="136">
        <v>7</v>
      </c>
      <c r="M17" s="136">
        <v>12</v>
      </c>
      <c r="N17" s="136">
        <v>116</v>
      </c>
      <c r="O17" s="136">
        <v>42</v>
      </c>
      <c r="P17" s="136">
        <v>45</v>
      </c>
      <c r="Q17" s="137">
        <v>1831</v>
      </c>
      <c r="R17" s="136">
        <v>167</v>
      </c>
      <c r="S17" s="136">
        <v>206</v>
      </c>
      <c r="T17" s="137">
        <v>14250</v>
      </c>
      <c r="U17" s="136">
        <v>0</v>
      </c>
      <c r="V17" s="136">
        <v>0</v>
      </c>
      <c r="W17" s="136">
        <v>35</v>
      </c>
      <c r="X17" s="136">
        <v>2</v>
      </c>
      <c r="Y17" s="136">
        <v>2</v>
      </c>
      <c r="Z17" s="136">
        <v>38</v>
      </c>
      <c r="AA17" s="136">
        <v>1</v>
      </c>
      <c r="AB17" s="136">
        <v>1</v>
      </c>
      <c r="AC17" s="137">
        <v>46</v>
      </c>
      <c r="AD17" s="136">
        <v>166</v>
      </c>
      <c r="AE17" s="141">
        <v>15</v>
      </c>
      <c r="AF17" s="140">
        <v>10</v>
      </c>
    </row>
    <row r="18" spans="1:32" ht="20.25" customHeight="1" x14ac:dyDescent="0.15">
      <c r="A18" s="142"/>
      <c r="B18" s="138">
        <v>1</v>
      </c>
      <c r="C18" s="136">
        <v>198</v>
      </c>
      <c r="D18" s="136">
        <v>240</v>
      </c>
      <c r="E18" s="136">
        <v>32122</v>
      </c>
      <c r="F18" s="136">
        <v>165</v>
      </c>
      <c r="G18" s="136">
        <v>200</v>
      </c>
      <c r="H18" s="136">
        <v>9947</v>
      </c>
      <c r="I18" s="136">
        <v>158</v>
      </c>
      <c r="J18" s="136">
        <v>192</v>
      </c>
      <c r="K18" s="136">
        <v>4827.666666666667</v>
      </c>
      <c r="L18" s="136">
        <v>4</v>
      </c>
      <c r="M18" s="136">
        <v>9</v>
      </c>
      <c r="N18" s="136">
        <v>74.916666666666671</v>
      </c>
      <c r="O18" s="136">
        <v>48</v>
      </c>
      <c r="P18" s="136">
        <v>52</v>
      </c>
      <c r="Q18" s="137">
        <v>2153.5</v>
      </c>
      <c r="R18" s="136">
        <v>172</v>
      </c>
      <c r="S18" s="136">
        <v>203</v>
      </c>
      <c r="T18" s="137">
        <v>15020.166666666666</v>
      </c>
      <c r="U18" s="136">
        <v>0</v>
      </c>
      <c r="V18" s="136">
        <v>0</v>
      </c>
      <c r="W18" s="136">
        <v>0</v>
      </c>
      <c r="X18" s="136">
        <v>2</v>
      </c>
      <c r="Y18" s="136">
        <v>2</v>
      </c>
      <c r="Z18" s="136">
        <v>22</v>
      </c>
      <c r="AA18" s="136">
        <v>0</v>
      </c>
      <c r="AB18" s="136">
        <v>0</v>
      </c>
      <c r="AC18" s="137">
        <v>59.083333333333336</v>
      </c>
      <c r="AD18" s="136">
        <v>0</v>
      </c>
      <c r="AE18" s="141">
        <v>18</v>
      </c>
      <c r="AF18" s="140">
        <v>0</v>
      </c>
    </row>
    <row r="19" spans="1:32" ht="20.25" customHeight="1" x14ac:dyDescent="0.15">
      <c r="A19" s="142"/>
      <c r="B19" s="138">
        <v>2</v>
      </c>
      <c r="C19" s="136">
        <v>190.66666666666666</v>
      </c>
      <c r="D19" s="136">
        <v>227.33333333333334</v>
      </c>
      <c r="E19" s="136">
        <v>35431</v>
      </c>
      <c r="F19" s="136">
        <v>157.66666666666666</v>
      </c>
      <c r="G19" s="136">
        <v>187.66666666666666</v>
      </c>
      <c r="H19" s="136">
        <v>9579</v>
      </c>
      <c r="I19" s="136">
        <v>154.5</v>
      </c>
      <c r="J19" s="136">
        <v>184.41666666666666</v>
      </c>
      <c r="K19" s="136">
        <v>4765</v>
      </c>
      <c r="L19" s="136">
        <v>3</v>
      </c>
      <c r="M19" s="136">
        <v>11.083333333333334</v>
      </c>
      <c r="N19" s="136">
        <v>125</v>
      </c>
      <c r="O19" s="136">
        <v>41.5</v>
      </c>
      <c r="P19" s="136">
        <v>43.916666666666664</v>
      </c>
      <c r="Q19" s="137">
        <v>1616</v>
      </c>
      <c r="R19" s="136">
        <v>165.83333333333334</v>
      </c>
      <c r="S19" s="136">
        <v>192.16666666666666</v>
      </c>
      <c r="T19" s="137">
        <v>19140</v>
      </c>
      <c r="U19" s="136">
        <v>0</v>
      </c>
      <c r="V19" s="136">
        <v>0</v>
      </c>
      <c r="W19" s="136">
        <v>0</v>
      </c>
      <c r="X19" s="136">
        <v>3.0833333333333335</v>
      </c>
      <c r="Y19" s="136">
        <v>3.0833333333333335</v>
      </c>
      <c r="Z19" s="136">
        <v>25</v>
      </c>
      <c r="AA19" s="136">
        <v>0.83333333333333337</v>
      </c>
      <c r="AB19" s="136">
        <v>0.83333333333333337</v>
      </c>
      <c r="AC19" s="137">
        <v>83</v>
      </c>
      <c r="AD19" s="136">
        <v>93</v>
      </c>
      <c r="AE19" s="136">
        <v>6</v>
      </c>
      <c r="AF19" s="135">
        <v>0</v>
      </c>
    </row>
    <row r="20" spans="1:32" ht="20.25" customHeight="1" x14ac:dyDescent="0.15">
      <c r="A20" s="142"/>
      <c r="B20" s="138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8"/>
      <c r="R20" s="147"/>
      <c r="S20" s="147"/>
      <c r="T20" s="148"/>
      <c r="U20" s="147"/>
      <c r="V20" s="147"/>
      <c r="W20" s="147"/>
      <c r="X20" s="141"/>
      <c r="Y20" s="141"/>
      <c r="Z20" s="147"/>
      <c r="AA20" s="147"/>
      <c r="AB20" s="147"/>
      <c r="AC20" s="148"/>
      <c r="AD20" s="147"/>
      <c r="AE20" s="147"/>
      <c r="AF20" s="135"/>
    </row>
    <row r="21" spans="1:32" ht="20.25" customHeight="1" x14ac:dyDescent="0.15">
      <c r="A21" s="142" t="s">
        <v>53</v>
      </c>
      <c r="B21" s="138">
        <v>30</v>
      </c>
      <c r="C21" s="136">
        <v>648</v>
      </c>
      <c r="D21" s="136">
        <v>839</v>
      </c>
      <c r="E21" s="136">
        <v>115492</v>
      </c>
      <c r="F21" s="136">
        <v>554</v>
      </c>
      <c r="G21" s="136">
        <v>734</v>
      </c>
      <c r="H21" s="136">
        <v>38162</v>
      </c>
      <c r="I21" s="136">
        <v>562</v>
      </c>
      <c r="J21" s="136">
        <v>737</v>
      </c>
      <c r="K21" s="136">
        <v>18832</v>
      </c>
      <c r="L21" s="136">
        <v>31</v>
      </c>
      <c r="M21" s="136">
        <v>58</v>
      </c>
      <c r="N21" s="136">
        <v>592</v>
      </c>
      <c r="O21" s="136">
        <v>132</v>
      </c>
      <c r="P21" s="136">
        <v>138</v>
      </c>
      <c r="Q21" s="137">
        <v>3077</v>
      </c>
      <c r="R21" s="136">
        <v>543</v>
      </c>
      <c r="S21" s="136">
        <v>654</v>
      </c>
      <c r="T21" s="137">
        <v>53683</v>
      </c>
      <c r="U21" s="136">
        <v>0</v>
      </c>
      <c r="V21" s="136">
        <v>0</v>
      </c>
      <c r="W21" s="136">
        <v>72</v>
      </c>
      <c r="X21" s="136">
        <v>18</v>
      </c>
      <c r="Y21" s="136">
        <v>21</v>
      </c>
      <c r="Z21" s="136">
        <v>370</v>
      </c>
      <c r="AA21" s="136">
        <v>4</v>
      </c>
      <c r="AB21" s="136">
        <v>4</v>
      </c>
      <c r="AC21" s="137">
        <v>525</v>
      </c>
      <c r="AD21" s="136">
        <v>148</v>
      </c>
      <c r="AE21" s="141">
        <v>8</v>
      </c>
      <c r="AF21" s="140">
        <v>30</v>
      </c>
    </row>
    <row r="22" spans="1:32" ht="20.25" customHeight="1" x14ac:dyDescent="0.15">
      <c r="A22" s="139"/>
      <c r="B22" s="138">
        <v>1</v>
      </c>
      <c r="C22" s="136">
        <v>634</v>
      </c>
      <c r="D22" s="136">
        <v>808</v>
      </c>
      <c r="E22" s="136">
        <v>114201.58333333333</v>
      </c>
      <c r="F22" s="136">
        <v>547</v>
      </c>
      <c r="G22" s="136">
        <v>711</v>
      </c>
      <c r="H22" s="136">
        <v>36841.583333333336</v>
      </c>
      <c r="I22" s="136">
        <v>558</v>
      </c>
      <c r="J22" s="136">
        <v>717</v>
      </c>
      <c r="K22" s="136">
        <v>18777.583333333332</v>
      </c>
      <c r="L22" s="136">
        <v>30</v>
      </c>
      <c r="M22" s="136">
        <v>52</v>
      </c>
      <c r="N22" s="136">
        <v>493.66666666666669</v>
      </c>
      <c r="O22" s="136">
        <v>137</v>
      </c>
      <c r="P22" s="136">
        <v>140</v>
      </c>
      <c r="Q22" s="137">
        <v>3390.9166666666665</v>
      </c>
      <c r="R22" s="136">
        <v>534</v>
      </c>
      <c r="S22" s="136">
        <v>644</v>
      </c>
      <c r="T22" s="137">
        <v>53790.083333333336</v>
      </c>
      <c r="U22" s="136">
        <v>0</v>
      </c>
      <c r="V22" s="136">
        <v>0</v>
      </c>
      <c r="W22" s="136">
        <v>0</v>
      </c>
      <c r="X22" s="136">
        <v>18</v>
      </c>
      <c r="Y22" s="136">
        <v>18</v>
      </c>
      <c r="Z22" s="136">
        <v>255.75</v>
      </c>
      <c r="AA22" s="136">
        <v>3</v>
      </c>
      <c r="AB22" s="136">
        <v>3</v>
      </c>
      <c r="AC22" s="137">
        <v>446.58333333333331</v>
      </c>
      <c r="AD22" s="136">
        <v>152</v>
      </c>
      <c r="AE22" s="141">
        <v>54</v>
      </c>
      <c r="AF22" s="140">
        <v>0</v>
      </c>
    </row>
    <row r="23" spans="1:32" ht="20.25" customHeight="1" x14ac:dyDescent="0.15">
      <c r="A23" s="139"/>
      <c r="B23" s="138">
        <v>2</v>
      </c>
      <c r="C23" s="136">
        <v>633.66666666666663</v>
      </c>
      <c r="D23" s="136">
        <v>801.75</v>
      </c>
      <c r="E23" s="136">
        <v>111854</v>
      </c>
      <c r="F23" s="136">
        <v>543.33333333333337</v>
      </c>
      <c r="G23" s="136">
        <v>700.58333333333337</v>
      </c>
      <c r="H23" s="136">
        <v>35863</v>
      </c>
      <c r="I23" s="136">
        <v>560.08333333333337</v>
      </c>
      <c r="J23" s="136">
        <v>713.5</v>
      </c>
      <c r="K23" s="136">
        <v>19021</v>
      </c>
      <c r="L23" s="136">
        <v>26.833333333333332</v>
      </c>
      <c r="M23" s="136">
        <v>43.916666666666664</v>
      </c>
      <c r="N23" s="136">
        <v>438</v>
      </c>
      <c r="O23" s="136">
        <v>140.41666666666666</v>
      </c>
      <c r="P23" s="136">
        <v>143.33333333333334</v>
      </c>
      <c r="Q23" s="136">
        <v>3789</v>
      </c>
      <c r="R23" s="136">
        <v>528</v>
      </c>
      <c r="S23" s="136">
        <v>633.08333333333337</v>
      </c>
      <c r="T23" s="136">
        <v>51955</v>
      </c>
      <c r="U23" s="136">
        <v>8.3333333333333329E-2</v>
      </c>
      <c r="V23" s="136">
        <v>8.3333333333333329E-2</v>
      </c>
      <c r="W23" s="136">
        <v>29</v>
      </c>
      <c r="X23" s="137">
        <v>22.666666666666668</v>
      </c>
      <c r="Y23" s="136">
        <v>24.333333333333332</v>
      </c>
      <c r="Z23" s="136">
        <v>369</v>
      </c>
      <c r="AA23" s="136">
        <v>2.25</v>
      </c>
      <c r="AB23" s="137">
        <v>2.25</v>
      </c>
      <c r="AC23" s="136">
        <v>218</v>
      </c>
      <c r="AD23" s="136">
        <v>82</v>
      </c>
      <c r="AE23" s="136">
        <v>56</v>
      </c>
      <c r="AF23" s="135">
        <v>33</v>
      </c>
    </row>
    <row r="24" spans="1:32" ht="20.25" customHeight="1" x14ac:dyDescent="0.15">
      <c r="A24" s="139"/>
      <c r="B24" s="138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147"/>
      <c r="S24" s="147"/>
      <c r="T24" s="148"/>
      <c r="U24" s="147"/>
      <c r="V24" s="147"/>
      <c r="W24" s="147"/>
      <c r="X24" s="147"/>
      <c r="Y24" s="147"/>
      <c r="Z24" s="147"/>
      <c r="AA24" s="147"/>
      <c r="AB24" s="147"/>
      <c r="AC24" s="148"/>
      <c r="AD24" s="147"/>
      <c r="AE24" s="147"/>
      <c r="AF24" s="135"/>
    </row>
    <row r="25" spans="1:32" ht="20.25" customHeight="1" x14ac:dyDescent="0.15">
      <c r="A25" s="142" t="s">
        <v>52</v>
      </c>
      <c r="B25" s="138">
        <v>30</v>
      </c>
      <c r="C25" s="136">
        <v>291</v>
      </c>
      <c r="D25" s="136">
        <v>372</v>
      </c>
      <c r="E25" s="136">
        <v>45835</v>
      </c>
      <c r="F25" s="136">
        <v>237</v>
      </c>
      <c r="G25" s="136">
        <v>307</v>
      </c>
      <c r="H25" s="136">
        <v>13527</v>
      </c>
      <c r="I25" s="136">
        <v>255</v>
      </c>
      <c r="J25" s="136">
        <v>331</v>
      </c>
      <c r="K25" s="136">
        <v>7983</v>
      </c>
      <c r="L25" s="136">
        <v>12</v>
      </c>
      <c r="M25" s="136">
        <v>18</v>
      </c>
      <c r="N25" s="136">
        <v>204</v>
      </c>
      <c r="O25" s="136">
        <v>51</v>
      </c>
      <c r="P25" s="136">
        <v>52</v>
      </c>
      <c r="Q25" s="137">
        <v>1433</v>
      </c>
      <c r="R25" s="136">
        <v>250</v>
      </c>
      <c r="S25" s="136">
        <v>301</v>
      </c>
      <c r="T25" s="137">
        <v>21431</v>
      </c>
      <c r="U25" s="136">
        <v>0</v>
      </c>
      <c r="V25" s="136">
        <v>0</v>
      </c>
      <c r="W25" s="136">
        <v>0</v>
      </c>
      <c r="X25" s="136">
        <v>10</v>
      </c>
      <c r="Y25" s="136">
        <v>12</v>
      </c>
      <c r="Z25" s="136">
        <v>153</v>
      </c>
      <c r="AA25" s="136">
        <v>0</v>
      </c>
      <c r="AB25" s="136">
        <v>0</v>
      </c>
      <c r="AC25" s="137">
        <v>64</v>
      </c>
      <c r="AD25" s="136">
        <v>996</v>
      </c>
      <c r="AE25" s="141">
        <v>29</v>
      </c>
      <c r="AF25" s="140">
        <v>20</v>
      </c>
    </row>
    <row r="26" spans="1:32" ht="20.25" customHeight="1" x14ac:dyDescent="0.15">
      <c r="A26" s="146"/>
      <c r="B26" s="138">
        <v>1</v>
      </c>
      <c r="C26" s="136">
        <v>279</v>
      </c>
      <c r="D26" s="136">
        <v>343</v>
      </c>
      <c r="E26" s="136">
        <v>45811.416666666664</v>
      </c>
      <c r="F26" s="136">
        <v>226</v>
      </c>
      <c r="G26" s="136">
        <v>285</v>
      </c>
      <c r="H26" s="136">
        <v>12847.166666666666</v>
      </c>
      <c r="I26" s="136">
        <v>242</v>
      </c>
      <c r="J26" s="136">
        <v>303</v>
      </c>
      <c r="K26" s="136">
        <v>7617.583333333333</v>
      </c>
      <c r="L26" s="136">
        <v>6</v>
      </c>
      <c r="M26" s="136">
        <v>9</v>
      </c>
      <c r="N26" s="136">
        <v>89.416666666666671</v>
      </c>
      <c r="O26" s="136">
        <v>48</v>
      </c>
      <c r="P26" s="136">
        <v>49</v>
      </c>
      <c r="Q26" s="137">
        <v>1142.6666666666667</v>
      </c>
      <c r="R26" s="136">
        <v>241</v>
      </c>
      <c r="S26" s="136">
        <v>283</v>
      </c>
      <c r="T26" s="137">
        <v>22941.416666666668</v>
      </c>
      <c r="U26" s="136">
        <v>0</v>
      </c>
      <c r="V26" s="136">
        <v>0</v>
      </c>
      <c r="W26" s="136">
        <v>0</v>
      </c>
      <c r="X26" s="136">
        <v>7</v>
      </c>
      <c r="Y26" s="136">
        <v>7</v>
      </c>
      <c r="Z26" s="136">
        <v>81.416666666666671</v>
      </c>
      <c r="AA26" s="136">
        <v>0</v>
      </c>
      <c r="AB26" s="136">
        <v>0</v>
      </c>
      <c r="AC26" s="137">
        <v>43.166666666666664</v>
      </c>
      <c r="AD26" s="136">
        <v>996</v>
      </c>
      <c r="AE26" s="141">
        <v>53</v>
      </c>
      <c r="AF26" s="140">
        <v>0</v>
      </c>
    </row>
    <row r="27" spans="1:32" ht="20.25" customHeight="1" x14ac:dyDescent="0.15">
      <c r="A27" s="146"/>
      <c r="B27" s="138">
        <v>2</v>
      </c>
      <c r="C27" s="136">
        <v>273.83333333333331</v>
      </c>
      <c r="D27" s="136">
        <v>330</v>
      </c>
      <c r="E27" s="136">
        <v>44941</v>
      </c>
      <c r="F27" s="136">
        <v>221.66666666666666</v>
      </c>
      <c r="G27" s="136">
        <v>272.91666666666669</v>
      </c>
      <c r="H27" s="136">
        <v>12225</v>
      </c>
      <c r="I27" s="136">
        <v>236.33333333333334</v>
      </c>
      <c r="J27" s="136">
        <v>287.66666666666669</v>
      </c>
      <c r="K27" s="136">
        <v>7512</v>
      </c>
      <c r="L27" s="136">
        <v>5.166666666666667</v>
      </c>
      <c r="M27" s="136">
        <v>8.3333333333333339</v>
      </c>
      <c r="N27" s="136">
        <v>84</v>
      </c>
      <c r="O27" s="136">
        <v>48.5</v>
      </c>
      <c r="P27" s="136">
        <v>48.833333333333336</v>
      </c>
      <c r="Q27" s="136">
        <v>979</v>
      </c>
      <c r="R27" s="136">
        <v>235.83333333333334</v>
      </c>
      <c r="S27" s="136">
        <v>270.58333333333331</v>
      </c>
      <c r="T27" s="136">
        <v>22698</v>
      </c>
      <c r="U27" s="136">
        <v>0</v>
      </c>
      <c r="V27" s="136">
        <v>0</v>
      </c>
      <c r="W27" s="136">
        <v>0</v>
      </c>
      <c r="X27" s="137">
        <v>3.5</v>
      </c>
      <c r="Y27" s="136">
        <v>3.5</v>
      </c>
      <c r="Z27" s="136">
        <v>37</v>
      </c>
      <c r="AA27" s="136">
        <v>0.58333333333333337</v>
      </c>
      <c r="AB27" s="137">
        <v>0.58333333333333337</v>
      </c>
      <c r="AC27" s="136">
        <v>157</v>
      </c>
      <c r="AD27" s="136">
        <v>1231</v>
      </c>
      <c r="AE27" s="136">
        <v>9</v>
      </c>
      <c r="AF27" s="135">
        <v>8</v>
      </c>
    </row>
    <row r="28" spans="1:32" ht="20.25" customHeight="1" x14ac:dyDescent="0.15">
      <c r="A28" s="146"/>
      <c r="B28" s="138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8"/>
      <c r="R28" s="147"/>
      <c r="S28" s="147"/>
      <c r="T28" s="148"/>
      <c r="U28" s="141"/>
      <c r="V28" s="141"/>
      <c r="W28" s="147"/>
      <c r="X28" s="147"/>
      <c r="Y28" s="147"/>
      <c r="Z28" s="147"/>
      <c r="AA28" s="141"/>
      <c r="AB28" s="141"/>
      <c r="AC28" s="148"/>
      <c r="AD28" s="147"/>
      <c r="AE28" s="147"/>
      <c r="AF28" s="135"/>
    </row>
    <row r="29" spans="1:32" ht="20.25" customHeight="1" x14ac:dyDescent="0.15">
      <c r="A29" s="142" t="s">
        <v>26</v>
      </c>
      <c r="B29" s="138">
        <v>30</v>
      </c>
      <c r="C29" s="136">
        <v>374</v>
      </c>
      <c r="D29" s="136">
        <v>541</v>
      </c>
      <c r="E29" s="136">
        <v>62551</v>
      </c>
      <c r="F29" s="136">
        <v>321</v>
      </c>
      <c r="G29" s="136">
        <v>473</v>
      </c>
      <c r="H29" s="136">
        <v>19976</v>
      </c>
      <c r="I29" s="136">
        <v>336</v>
      </c>
      <c r="J29" s="136">
        <v>489</v>
      </c>
      <c r="K29" s="136">
        <v>11260</v>
      </c>
      <c r="L29" s="136">
        <v>32</v>
      </c>
      <c r="M29" s="136">
        <v>46</v>
      </c>
      <c r="N29" s="136">
        <v>472</v>
      </c>
      <c r="O29" s="136">
        <v>65</v>
      </c>
      <c r="P29" s="136">
        <v>67</v>
      </c>
      <c r="Q29" s="137">
        <v>1538</v>
      </c>
      <c r="R29" s="136">
        <v>316</v>
      </c>
      <c r="S29" s="136">
        <v>419</v>
      </c>
      <c r="T29" s="137">
        <v>28260</v>
      </c>
      <c r="U29" s="136">
        <v>0</v>
      </c>
      <c r="V29" s="136">
        <v>0</v>
      </c>
      <c r="W29" s="136">
        <v>60</v>
      </c>
      <c r="X29" s="136">
        <v>19</v>
      </c>
      <c r="Y29" s="136">
        <v>22</v>
      </c>
      <c r="Z29" s="136">
        <v>335</v>
      </c>
      <c r="AA29" s="136">
        <v>1</v>
      </c>
      <c r="AB29" s="136">
        <v>1</v>
      </c>
      <c r="AC29" s="137">
        <v>137</v>
      </c>
      <c r="AD29" s="136">
        <v>487</v>
      </c>
      <c r="AE29" s="141">
        <v>11</v>
      </c>
      <c r="AF29" s="140">
        <v>20</v>
      </c>
    </row>
    <row r="30" spans="1:32" ht="20.25" customHeight="1" x14ac:dyDescent="0.15">
      <c r="A30" s="139"/>
      <c r="B30" s="138">
        <v>1</v>
      </c>
      <c r="C30" s="136">
        <v>352</v>
      </c>
      <c r="D30" s="136">
        <v>484</v>
      </c>
      <c r="E30" s="136">
        <v>64852.666666666664</v>
      </c>
      <c r="F30" s="136">
        <v>303</v>
      </c>
      <c r="G30" s="136">
        <v>423</v>
      </c>
      <c r="H30" s="136">
        <v>17922.416666666668</v>
      </c>
      <c r="I30" s="136">
        <v>313</v>
      </c>
      <c r="J30" s="136">
        <v>433</v>
      </c>
      <c r="K30" s="136">
        <v>10637.583333333334</v>
      </c>
      <c r="L30" s="136">
        <v>24</v>
      </c>
      <c r="M30" s="136">
        <v>34</v>
      </c>
      <c r="N30" s="136">
        <v>276</v>
      </c>
      <c r="O30" s="136">
        <v>77</v>
      </c>
      <c r="P30" s="136">
        <v>81</v>
      </c>
      <c r="Q30" s="137">
        <v>2293.4166666666665</v>
      </c>
      <c r="R30" s="136">
        <v>297</v>
      </c>
      <c r="S30" s="136">
        <v>382</v>
      </c>
      <c r="T30" s="137">
        <v>32785.5</v>
      </c>
      <c r="U30" s="136">
        <v>0</v>
      </c>
      <c r="V30" s="136">
        <v>0</v>
      </c>
      <c r="W30" s="136">
        <v>0</v>
      </c>
      <c r="X30" s="136">
        <v>14</v>
      </c>
      <c r="Y30" s="136">
        <v>16</v>
      </c>
      <c r="Z30" s="136">
        <v>189.75</v>
      </c>
      <c r="AA30" s="136">
        <v>1</v>
      </c>
      <c r="AB30" s="136">
        <v>1</v>
      </c>
      <c r="AC30" s="137">
        <v>137.91666666666666</v>
      </c>
      <c r="AD30" s="136">
        <v>562</v>
      </c>
      <c r="AE30" s="141">
        <v>48</v>
      </c>
      <c r="AF30" s="140">
        <v>0</v>
      </c>
    </row>
    <row r="31" spans="1:32" ht="20.25" customHeight="1" x14ac:dyDescent="0.15">
      <c r="A31" s="139"/>
      <c r="B31" s="138">
        <v>2</v>
      </c>
      <c r="C31" s="136">
        <v>341.5</v>
      </c>
      <c r="D31" s="136">
        <v>464.16666666666669</v>
      </c>
      <c r="E31" s="136">
        <v>56601</v>
      </c>
      <c r="F31" s="136">
        <v>294</v>
      </c>
      <c r="G31" s="136">
        <v>405.33333333333331</v>
      </c>
      <c r="H31" s="136">
        <v>16821</v>
      </c>
      <c r="I31" s="136">
        <v>304.91666666666669</v>
      </c>
      <c r="J31" s="136">
        <v>412.83333333333331</v>
      </c>
      <c r="K31" s="136">
        <v>10199</v>
      </c>
      <c r="L31" s="136">
        <v>20.333333333333332</v>
      </c>
      <c r="M31" s="136">
        <v>28.416666666666668</v>
      </c>
      <c r="N31" s="136">
        <v>261</v>
      </c>
      <c r="O31" s="136">
        <v>81.083333333333329</v>
      </c>
      <c r="P31" s="136">
        <v>87</v>
      </c>
      <c r="Q31" s="136">
        <v>2107</v>
      </c>
      <c r="R31" s="136">
        <v>289.5</v>
      </c>
      <c r="S31" s="136">
        <v>370.16666666666669</v>
      </c>
      <c r="T31" s="136">
        <v>26263</v>
      </c>
      <c r="U31" s="136">
        <v>0.25</v>
      </c>
      <c r="V31" s="136">
        <v>0.25</v>
      </c>
      <c r="W31" s="136">
        <v>88</v>
      </c>
      <c r="X31" s="137">
        <v>7.666666666666667</v>
      </c>
      <c r="Y31" s="136">
        <v>9.5833333333333339</v>
      </c>
      <c r="Z31" s="136">
        <v>151</v>
      </c>
      <c r="AA31" s="136">
        <v>0.91666666666666663</v>
      </c>
      <c r="AB31" s="137">
        <v>0.91666666666666663</v>
      </c>
      <c r="AC31" s="136">
        <v>161</v>
      </c>
      <c r="AD31" s="136">
        <v>523</v>
      </c>
      <c r="AE31" s="136">
        <v>27</v>
      </c>
      <c r="AF31" s="135">
        <v>0</v>
      </c>
    </row>
    <row r="32" spans="1:32" ht="20.25" customHeight="1" x14ac:dyDescent="0.15">
      <c r="A32" s="142"/>
      <c r="B32" s="145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3"/>
      <c r="S32" s="143"/>
      <c r="T32" s="144"/>
      <c r="U32" s="143"/>
      <c r="V32" s="143"/>
      <c r="W32" s="143"/>
      <c r="X32" s="143"/>
      <c r="Y32" s="143"/>
      <c r="Z32" s="143"/>
      <c r="AA32" s="143"/>
      <c r="AB32" s="143"/>
      <c r="AC32" s="144"/>
      <c r="AD32" s="143"/>
      <c r="AE32" s="143"/>
      <c r="AF32" s="135"/>
    </row>
    <row r="33" spans="1:32" ht="20.25" customHeight="1" x14ac:dyDescent="0.15">
      <c r="A33" s="142" t="s">
        <v>82</v>
      </c>
      <c r="B33" s="138">
        <v>30</v>
      </c>
      <c r="C33" s="136">
        <f>SUM(C13,C17,C21,C25,C29)</f>
        <v>2105</v>
      </c>
      <c r="D33" s="136">
        <f>SUM(D13,D17,D21,D25,D29)</f>
        <v>2742</v>
      </c>
      <c r="E33" s="136">
        <f>SUM(E13,E17,E21,E25,E29)</f>
        <v>357972</v>
      </c>
      <c r="F33" s="136">
        <f>SUM(F13,F17,F21,F25,F29)</f>
        <v>1811</v>
      </c>
      <c r="G33" s="136">
        <f>SUM(G13,G17,G21,G25,G29)</f>
        <v>2397</v>
      </c>
      <c r="H33" s="136">
        <f>SUM(H13,H17,H21,H25,H29)</f>
        <v>111915</v>
      </c>
      <c r="I33" s="136">
        <f>SUM(I13,I17,I21,I25,I29)</f>
        <v>1796</v>
      </c>
      <c r="J33" s="136">
        <f>SUM(J13,J17,J21,J25,J29)</f>
        <v>2359</v>
      </c>
      <c r="K33" s="136">
        <f>SUM(K13,K17,K21,K25,K29)</f>
        <v>57715</v>
      </c>
      <c r="L33" s="136">
        <f>SUM(L13,L17,L21,L25,L29)</f>
        <v>107</v>
      </c>
      <c r="M33" s="136">
        <f>SUM(M13,M17,M21,M25,M29)</f>
        <v>166</v>
      </c>
      <c r="N33" s="136">
        <f>SUM(N13,N17,N21,N25,N29)</f>
        <v>1711</v>
      </c>
      <c r="O33" s="136">
        <f>SUM(O13,O17,O21,O25,O29)</f>
        <v>397</v>
      </c>
      <c r="P33" s="136">
        <f>SUM(P13,P17,P21,P25,P29)</f>
        <v>413</v>
      </c>
      <c r="Q33" s="137">
        <f>SUM(Q13,Q17,Q21,Q25,Q29)</f>
        <v>11189</v>
      </c>
      <c r="R33" s="136">
        <f>SUM(R13,R17,R21,R25,R29)</f>
        <v>1766</v>
      </c>
      <c r="S33" s="136">
        <f>SUM(S13,S17,S21,S25,S29)</f>
        <v>2170</v>
      </c>
      <c r="T33" s="137">
        <f>SUM(T13,T17,T21,T25,T29)</f>
        <v>169877</v>
      </c>
      <c r="U33" s="136">
        <f>SUM(U13,U17,U21,U25,U29)</f>
        <v>0</v>
      </c>
      <c r="V33" s="136">
        <f>SUM(V13,V17,V21,V25,V29)</f>
        <v>0</v>
      </c>
      <c r="W33" s="136">
        <f>SUM(W13,W17,W21,W25,W29)</f>
        <v>202</v>
      </c>
      <c r="X33" s="136">
        <f>SUM(X13,X17,X21,X25,X29)</f>
        <v>61</v>
      </c>
      <c r="Y33" s="136">
        <f>SUM(Y13,Y17,Y21,Y25,Y29)</f>
        <v>71</v>
      </c>
      <c r="Z33" s="136">
        <f>SUM(Z13,Z17,Z21,Z25,Z29)</f>
        <v>1094</v>
      </c>
      <c r="AA33" s="136">
        <f>SUM(AA13,AA17,AA21,AA25,AA29)</f>
        <v>6</v>
      </c>
      <c r="AB33" s="136">
        <f>SUM(AB13,AB17,AB21,AB25,AB29)</f>
        <v>6</v>
      </c>
      <c r="AC33" s="137">
        <f>SUM(AC13,AC17,AC21,AC25,AC29)</f>
        <v>1020</v>
      </c>
      <c r="AD33" s="136">
        <f>SUM(AD13,AD17,AD21,AD25,AD29)</f>
        <v>3074</v>
      </c>
      <c r="AE33" s="141">
        <f>SUM(AE13,AE17,AE21,AE25,AE29)</f>
        <v>95</v>
      </c>
      <c r="AF33" s="140">
        <v>100</v>
      </c>
    </row>
    <row r="34" spans="1:32" ht="20.25" customHeight="1" x14ac:dyDescent="0.15">
      <c r="A34" s="146"/>
      <c r="B34" s="138">
        <v>1</v>
      </c>
      <c r="C34" s="136">
        <f>SUM(C14,C18,C22,C26,C30)</f>
        <v>2055</v>
      </c>
      <c r="D34" s="136">
        <f>SUM(D14,D18,D22,D26,D30)</f>
        <v>2607</v>
      </c>
      <c r="E34" s="136">
        <f>SUM(E14,E18,E22,E26,E30)</f>
        <v>360557.58333333337</v>
      </c>
      <c r="F34" s="136">
        <f>SUM(F14,F18,F22,F26,F30)</f>
        <v>1766</v>
      </c>
      <c r="G34" s="136">
        <f>SUM(G14,G18,G22,G26,G30)</f>
        <v>2277</v>
      </c>
      <c r="H34" s="136">
        <f>SUM(H14,H18,H22,H26,H30)</f>
        <v>107011.91666666669</v>
      </c>
      <c r="I34" s="136">
        <f>SUM(I14,I18,I22,I26,I30)</f>
        <v>1753</v>
      </c>
      <c r="J34" s="136">
        <f>SUM(J14,J18,J22,J26,J30)</f>
        <v>2239</v>
      </c>
      <c r="K34" s="136">
        <f>SUM(K14,K18,K22,K26,K30)</f>
        <v>56364.583333333336</v>
      </c>
      <c r="L34" s="136">
        <f>SUM(L14,L18,L22,L26,L30)</f>
        <v>85</v>
      </c>
      <c r="M34" s="136">
        <f>SUM(M14,M18,M22,M26,M30)</f>
        <v>131</v>
      </c>
      <c r="N34" s="136">
        <f>SUM(N14,N18,N22,N26,N30)</f>
        <v>1162.3333333333335</v>
      </c>
      <c r="O34" s="136">
        <f>SUM(O14,O18,O22,O26,O30)</f>
        <v>420</v>
      </c>
      <c r="P34" s="136">
        <f>SUM(P14,P18,P22,P26,P30)</f>
        <v>436</v>
      </c>
      <c r="Q34" s="137">
        <f>SUM(Q14,Q18,Q22,Q26,Q30)</f>
        <v>12580.083333333332</v>
      </c>
      <c r="R34" s="136">
        <f>SUM(R14,R18,R22,R26,R30)</f>
        <v>1731</v>
      </c>
      <c r="S34" s="136">
        <f>SUM(S14,S18,S22,S26,S30)</f>
        <v>2090</v>
      </c>
      <c r="T34" s="137">
        <f>SUM(T14,T18,T22,T26,T30)</f>
        <v>178371.16666666666</v>
      </c>
      <c r="U34" s="136">
        <f>SUM(U14,U18,U22,U26,U30)</f>
        <v>0</v>
      </c>
      <c r="V34" s="136">
        <f>SUM(V14,V18,V22,V26,V30)</f>
        <v>0</v>
      </c>
      <c r="W34" s="136">
        <f>SUM(W14,W18,W22,W26,W30)</f>
        <v>79.583333333333329</v>
      </c>
      <c r="X34" s="136">
        <f>SUM(X14,X18,X22,X26,X30)</f>
        <v>55</v>
      </c>
      <c r="Y34" s="136">
        <f>SUM(Y14,Y18,Y22,Y26,Y30)</f>
        <v>59</v>
      </c>
      <c r="Z34" s="136">
        <f>SUM(Z14,Z18,Z22,Z26,Z30)</f>
        <v>708.75</v>
      </c>
      <c r="AA34" s="136">
        <f>SUM(AA14,AA18,AA22,AA26,AA30)</f>
        <v>4</v>
      </c>
      <c r="AB34" s="136">
        <f>SUM(AB14,AB18,AB22,AB26,AB30)</f>
        <v>4</v>
      </c>
      <c r="AC34" s="137">
        <f>SUM(AC14,AC18,AC22,AC26,AC30)</f>
        <v>844.58333333333326</v>
      </c>
      <c r="AD34" s="136">
        <f>SUM(AD14,AD18,AD22,AD26,AD30)</f>
        <v>3200</v>
      </c>
      <c r="AE34" s="141">
        <f>SUM(AE14,AE18,AE22,AE26,AE30)</f>
        <v>227</v>
      </c>
      <c r="AF34" s="140">
        <f>SUM(AF14,AF18,AF22,AF26,AF30)</f>
        <v>8</v>
      </c>
    </row>
    <row r="35" spans="1:32" ht="20.25" customHeight="1" x14ac:dyDescent="0.15">
      <c r="A35" s="146"/>
      <c r="B35" s="138">
        <v>2</v>
      </c>
      <c r="C35" s="136">
        <f>SUM(C$15,C$19,C$23,C$27,C$31)</f>
        <v>2044.8333333333333</v>
      </c>
      <c r="D35" s="136">
        <f>SUM(D$15,D$19,D$23,D$27,D$31)</f>
        <v>2580.4166666666665</v>
      </c>
      <c r="E35" s="136">
        <f>SUM(E$15,E$19,E$23,E$27,E$31)</f>
        <v>354612</v>
      </c>
      <c r="F35" s="136">
        <f>SUM(F$15,F$19,F$23,F$27,F$31)</f>
        <v>1752.6666666666667</v>
      </c>
      <c r="G35" s="136">
        <f>SUM(G$15,G$19,G$23,G$27,G$31)</f>
        <v>2247.3333333333335</v>
      </c>
      <c r="H35" s="136">
        <f>SUM(H$15,H$19,H$23,H$27,H$31)</f>
        <v>105377</v>
      </c>
      <c r="I35" s="136">
        <f>SUM(I$15,I$19,I$23,I$27,I$31)</f>
        <v>1748.5</v>
      </c>
      <c r="J35" s="136">
        <f>SUM(J$15,J$19,J$23,J$27,J$31)</f>
        <v>2211.8333333333335</v>
      </c>
      <c r="K35" s="136">
        <f>SUM(K$15,K$19,K$23,K$27,K$31)</f>
        <v>56561</v>
      </c>
      <c r="L35" s="136">
        <f>SUM(L$15,L$19,L$23,L$27,L$31)</f>
        <v>79.333333333333329</v>
      </c>
      <c r="M35" s="136">
        <f>SUM(M$15,M$19,M$23,M$27,M$31)</f>
        <v>121.16666666666666</v>
      </c>
      <c r="N35" s="136">
        <f>SUM(N$15,N$19,N$23,N$27,N$31)</f>
        <v>1167</v>
      </c>
      <c r="O35" s="136">
        <f>SUM(O$15,O$19,O$23,O$27,O$31)</f>
        <v>432.58333333333331</v>
      </c>
      <c r="P35" s="136">
        <f>SUM(P$15,P$19,P$23,P$27,P$31)</f>
        <v>446.91666666666669</v>
      </c>
      <c r="Q35" s="136">
        <f>SUM(Q$15,Q$19,Q$23,Q$27,Q$31)</f>
        <v>12266</v>
      </c>
      <c r="R35" s="136">
        <f>SUM(R$15,R$19,R$23,R$27,R$31)</f>
        <v>1714.3333333333333</v>
      </c>
      <c r="S35" s="136">
        <f>SUM(S$15,S$19,S$23,S$27,S$31)</f>
        <v>2048.25</v>
      </c>
      <c r="T35" s="136">
        <f>SUM(T$15,T$19,T$23,T$27,T$31)</f>
        <v>174124</v>
      </c>
      <c r="U35" s="136">
        <f>SUM(U$15,U$19,U$23,U$27,U$31)</f>
        <v>0.5</v>
      </c>
      <c r="V35" s="136">
        <f>SUM(V$15,V$19,V$23,V$27,V$31)</f>
        <v>0.5</v>
      </c>
      <c r="W35" s="136">
        <f>SUM(W$15,W$19,W$23,W$27,W$31)</f>
        <v>192</v>
      </c>
      <c r="X35" s="136">
        <f>SUM(X$15,X$19,X$23,X$27,X$31)</f>
        <v>49.75</v>
      </c>
      <c r="Y35" s="136">
        <f>SUM(Y$15,Y$19,Y$23,Y$27,Y$31)</f>
        <v>55</v>
      </c>
      <c r="Z35" s="136">
        <f>SUM(Z$15,Z$19,Z$23,Z$27,Z$31)</f>
        <v>770</v>
      </c>
      <c r="AA35" s="136">
        <f>SUM(AA$15,AA$19,AA$23,AA$27,AA$31)</f>
        <v>4.75</v>
      </c>
      <c r="AB35" s="136">
        <f>SUM(AB$15,AB$19,AB$23,AB$27,AB$31)</f>
        <v>4.75</v>
      </c>
      <c r="AC35" s="136">
        <f>SUM(AC$15,AC$19,AC$23,AC$27,AC$31)</f>
        <v>807</v>
      </c>
      <c r="AD35" s="136">
        <f>SUM(AD$15,AD$19,AD$23,AD$27,AD$31)</f>
        <v>3183</v>
      </c>
      <c r="AE35" s="136">
        <f>SUM(AE$15,AE$19,AE$23,AE$27,AE$31)</f>
        <v>115</v>
      </c>
      <c r="AF35" s="135">
        <f>SUM(AF$15,AF$19,AF$23,AF$27,AF$31)</f>
        <v>49</v>
      </c>
    </row>
    <row r="36" spans="1:32" ht="20.25" customHeight="1" x14ac:dyDescent="0.15">
      <c r="A36" s="139"/>
      <c r="B36" s="145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4"/>
      <c r="R36" s="143"/>
      <c r="S36" s="143"/>
      <c r="T36" s="144"/>
      <c r="U36" s="143"/>
      <c r="V36" s="143"/>
      <c r="W36" s="143"/>
      <c r="X36" s="143"/>
      <c r="Y36" s="143"/>
      <c r="Z36" s="143"/>
      <c r="AA36" s="143"/>
      <c r="AB36" s="143"/>
      <c r="AC36" s="144"/>
      <c r="AD36" s="143"/>
      <c r="AE36" s="143"/>
      <c r="AF36" s="135"/>
    </row>
    <row r="37" spans="1:32" ht="20.25" customHeight="1" x14ac:dyDescent="0.15">
      <c r="A37" s="142" t="s">
        <v>81</v>
      </c>
      <c r="B37" s="138">
        <v>30</v>
      </c>
      <c r="C37" s="136">
        <v>406</v>
      </c>
      <c r="D37" s="136">
        <v>472</v>
      </c>
      <c r="E37" s="136">
        <v>30175</v>
      </c>
      <c r="F37" s="136">
        <v>341</v>
      </c>
      <c r="G37" s="136">
        <v>394</v>
      </c>
      <c r="H37" s="136">
        <v>18939</v>
      </c>
      <c r="I37" s="136">
        <v>312</v>
      </c>
      <c r="J37" s="136">
        <v>358</v>
      </c>
      <c r="K37" s="136">
        <v>9008</v>
      </c>
      <c r="L37" s="136">
        <v>5</v>
      </c>
      <c r="M37" s="136">
        <v>6</v>
      </c>
      <c r="N37" s="136">
        <v>63</v>
      </c>
      <c r="O37" s="136">
        <v>105</v>
      </c>
      <c r="P37" s="136">
        <v>110</v>
      </c>
      <c r="Q37" s="137">
        <v>2965</v>
      </c>
      <c r="R37" s="136">
        <v>373</v>
      </c>
      <c r="S37" s="136">
        <v>421</v>
      </c>
      <c r="T37" s="137">
        <v>40027</v>
      </c>
      <c r="U37" s="136">
        <v>0</v>
      </c>
      <c r="V37" s="136">
        <v>0</v>
      </c>
      <c r="W37" s="136">
        <v>0</v>
      </c>
      <c r="X37" s="136">
        <v>2</v>
      </c>
      <c r="Y37" s="136">
        <v>2</v>
      </c>
      <c r="Z37" s="136">
        <v>16</v>
      </c>
      <c r="AA37" s="136">
        <v>2</v>
      </c>
      <c r="AB37" s="136">
        <v>2</v>
      </c>
      <c r="AC37" s="137">
        <v>262</v>
      </c>
      <c r="AD37" s="136">
        <v>1624</v>
      </c>
      <c r="AE37" s="141">
        <v>0</v>
      </c>
      <c r="AF37" s="140">
        <v>10</v>
      </c>
    </row>
    <row r="38" spans="1:32" ht="20.25" customHeight="1" x14ac:dyDescent="0.15">
      <c r="A38" s="139"/>
      <c r="B38" s="138">
        <v>1</v>
      </c>
      <c r="C38" s="136">
        <v>418</v>
      </c>
      <c r="D38" s="136">
        <v>481</v>
      </c>
      <c r="E38" s="136">
        <f>364231/12</f>
        <v>30352.583333333332</v>
      </c>
      <c r="F38" s="136">
        <v>341</v>
      </c>
      <c r="G38" s="136">
        <v>392</v>
      </c>
      <c r="H38" s="136">
        <f>224651/12</f>
        <v>18720.916666666668</v>
      </c>
      <c r="I38" s="136">
        <v>322</v>
      </c>
      <c r="J38" s="136">
        <v>368</v>
      </c>
      <c r="K38" s="136">
        <f>114567/12</f>
        <v>9547.25</v>
      </c>
      <c r="L38" s="136">
        <v>4</v>
      </c>
      <c r="M38" s="136">
        <v>5</v>
      </c>
      <c r="N38" s="136">
        <f>419/12</f>
        <v>34.916666666666664</v>
      </c>
      <c r="O38" s="136">
        <v>111</v>
      </c>
      <c r="P38" s="136">
        <v>114</v>
      </c>
      <c r="Q38" s="137">
        <v>3294</v>
      </c>
      <c r="R38" s="136">
        <v>364</v>
      </c>
      <c r="S38" s="136">
        <v>406</v>
      </c>
      <c r="T38" s="137">
        <v>42058</v>
      </c>
      <c r="U38" s="136">
        <v>0</v>
      </c>
      <c r="V38" s="136">
        <v>0</v>
      </c>
      <c r="W38" s="136">
        <f>492/12</f>
        <v>41</v>
      </c>
      <c r="X38" s="136">
        <v>1</v>
      </c>
      <c r="Y38" s="136">
        <v>1</v>
      </c>
      <c r="Z38" s="136">
        <v>4</v>
      </c>
      <c r="AA38" s="136">
        <v>2</v>
      </c>
      <c r="AB38" s="136">
        <v>2</v>
      </c>
      <c r="AC38" s="137">
        <f>4425/12</f>
        <v>368.75</v>
      </c>
      <c r="AD38" s="136">
        <v>1398</v>
      </c>
      <c r="AE38" s="141">
        <v>0</v>
      </c>
      <c r="AF38" s="140">
        <v>0</v>
      </c>
    </row>
    <row r="39" spans="1:32" ht="20.25" customHeight="1" x14ac:dyDescent="0.15">
      <c r="A39" s="139"/>
      <c r="B39" s="138">
        <v>2</v>
      </c>
      <c r="C39" s="136">
        <v>416.41666666666669</v>
      </c>
      <c r="D39" s="136">
        <v>473.16666666666669</v>
      </c>
      <c r="E39" s="136">
        <v>30155</v>
      </c>
      <c r="F39" s="136">
        <v>344</v>
      </c>
      <c r="G39" s="136">
        <v>392.41666666666669</v>
      </c>
      <c r="H39" s="136">
        <v>19130</v>
      </c>
      <c r="I39" s="136">
        <v>326.5</v>
      </c>
      <c r="J39" s="136">
        <v>368.66666666666669</v>
      </c>
      <c r="K39" s="136">
        <v>9439</v>
      </c>
      <c r="L39" s="136">
        <v>2.6666666666666665</v>
      </c>
      <c r="M39" s="136">
        <v>3.5</v>
      </c>
      <c r="N39" s="136">
        <v>28</v>
      </c>
      <c r="O39" s="136">
        <v>99.416666666666671</v>
      </c>
      <c r="P39" s="136">
        <v>103.5</v>
      </c>
      <c r="Q39" s="136">
        <v>2182</v>
      </c>
      <c r="R39" s="136">
        <v>356.66666666666669</v>
      </c>
      <c r="S39" s="136">
        <v>391.83333333333331</v>
      </c>
      <c r="T39" s="136">
        <v>40873</v>
      </c>
      <c r="U39" s="136">
        <v>0</v>
      </c>
      <c r="V39" s="136">
        <v>0</v>
      </c>
      <c r="W39" s="136">
        <v>0</v>
      </c>
      <c r="X39" s="137">
        <v>1.6666666666666667</v>
      </c>
      <c r="Y39" s="136">
        <v>1.6666666666666667</v>
      </c>
      <c r="Z39" s="136">
        <v>9</v>
      </c>
      <c r="AA39" s="136">
        <v>1.5</v>
      </c>
      <c r="AB39" s="137">
        <v>1.5</v>
      </c>
      <c r="AC39" s="136">
        <v>272</v>
      </c>
      <c r="AD39" s="136">
        <v>1110</v>
      </c>
      <c r="AE39" s="136">
        <v>0</v>
      </c>
      <c r="AF39" s="135">
        <v>0</v>
      </c>
    </row>
    <row r="40" spans="1:32" ht="10.5" customHeight="1" thickBot="1" x14ac:dyDescent="0.2">
      <c r="A40" s="134"/>
      <c r="B40" s="133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2"/>
      <c r="R40" s="131"/>
      <c r="S40" s="131"/>
      <c r="T40" s="132"/>
      <c r="U40" s="131"/>
      <c r="V40" s="131"/>
      <c r="W40" s="131"/>
      <c r="X40" s="131"/>
      <c r="Y40" s="131"/>
      <c r="Z40" s="131"/>
      <c r="AA40" s="131"/>
      <c r="AB40" s="131"/>
      <c r="AC40" s="132"/>
      <c r="AD40" s="131"/>
      <c r="AE40" s="131"/>
      <c r="AF40" s="130"/>
    </row>
    <row r="41" spans="1:32" ht="14.25" x14ac:dyDescent="0.15">
      <c r="A41" s="129" t="s">
        <v>80</v>
      </c>
      <c r="Y41" s="128"/>
      <c r="AE41" s="128"/>
      <c r="AF41" s="128" t="s">
        <v>79</v>
      </c>
    </row>
    <row r="42" spans="1:32" ht="14.25" x14ac:dyDescent="0.15">
      <c r="A42" s="129" t="s">
        <v>78</v>
      </c>
      <c r="AE42" s="128"/>
      <c r="AF42" s="128"/>
    </row>
    <row r="43" spans="1:32" ht="20.100000000000001" customHeight="1" x14ac:dyDescent="0.15">
      <c r="A43" s="125" t="s">
        <v>77</v>
      </c>
    </row>
    <row r="44" spans="1:32" ht="20.100000000000001" customHeight="1" x14ac:dyDescent="0.15">
      <c r="A44" s="125"/>
    </row>
  </sheetData>
  <mergeCells count="14">
    <mergeCell ref="I5:K5"/>
    <mergeCell ref="L5:N5"/>
    <mergeCell ref="B5:B7"/>
    <mergeCell ref="A5:A7"/>
    <mergeCell ref="C5:E5"/>
    <mergeCell ref="F5:H5"/>
    <mergeCell ref="AF5:AF6"/>
    <mergeCell ref="O5:Q5"/>
    <mergeCell ref="R5:T5"/>
    <mergeCell ref="U5:W5"/>
    <mergeCell ref="X5:Z5"/>
    <mergeCell ref="AA5:AC5"/>
    <mergeCell ref="AE5:AE6"/>
    <mergeCell ref="AD5:AD6"/>
  </mergeCells>
  <phoneticPr fontId="2"/>
  <printOptions horizontalCentered="1"/>
  <pageMargins left="0.70866141732283472" right="0.70866141732283472" top="0.78740157480314965" bottom="0.19685039370078741" header="0.51181102362204722" footer="0.51181102362204722"/>
  <pageSetup paperSize="8" scale="91" orientation="landscape" r:id="rId1"/>
  <headerFooter alignWithMargins="0"/>
  <colBreaks count="1" manualBreakCount="1">
    <brk id="14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3"/>
  <sheetViews>
    <sheetView topLeftCell="F1" zoomScaleSheetLayoutView="50" workbookViewId="0">
      <selection activeCell="U18" sqref="U18"/>
    </sheetView>
  </sheetViews>
  <sheetFormatPr defaultColWidth="9" defaultRowHeight="20.100000000000001" customHeight="1" x14ac:dyDescent="0.15"/>
  <cols>
    <col min="1" max="1" width="9" style="181" customWidth="1"/>
    <col min="2" max="2" width="5.375" style="183" bestFit="1" customWidth="1"/>
    <col min="3" max="3" width="8" style="181" hidden="1" customWidth="1"/>
    <col min="4" max="4" width="10.625" style="181" hidden="1" customWidth="1"/>
    <col min="5" max="5" width="8.875" style="181" customWidth="1"/>
    <col min="6" max="6" width="14.75" style="182" bestFit="1" customWidth="1"/>
    <col min="7" max="7" width="8" style="181" customWidth="1"/>
    <col min="8" max="8" width="12.625" style="181" customWidth="1"/>
    <col min="9" max="9" width="10.375" style="181" customWidth="1"/>
    <col min="10" max="10" width="11.75" style="181" customWidth="1"/>
    <col min="11" max="11" width="7.875" style="181" customWidth="1"/>
    <col min="12" max="12" width="11.375" style="181" bestFit="1" customWidth="1"/>
    <col min="13" max="13" width="7.875" style="181" customWidth="1"/>
    <col min="14" max="14" width="10.375" style="181" customWidth="1"/>
    <col min="15" max="15" width="7.875" style="181" customWidth="1"/>
    <col min="16" max="16" width="10.375" style="181" customWidth="1"/>
    <col min="17" max="17" width="6" style="181" hidden="1" customWidth="1"/>
    <col min="18" max="18" width="9" style="181" hidden="1" customWidth="1"/>
    <col min="19" max="19" width="7.875" style="181" hidden="1" customWidth="1"/>
    <col min="20" max="20" width="9.125" style="181" hidden="1" customWidth="1"/>
    <col min="21" max="21" width="7.875" style="181" customWidth="1"/>
    <col min="22" max="22" width="9.375" style="181" bestFit="1" customWidth="1"/>
    <col min="23" max="23" width="9" style="181" customWidth="1"/>
    <col min="24" max="16384" width="9" style="181"/>
  </cols>
  <sheetData>
    <row r="1" spans="1:22" ht="14.25" customHeight="1" x14ac:dyDescent="0.15">
      <c r="A1" s="228" t="s">
        <v>129</v>
      </c>
      <c r="V1" s="227" t="s">
        <v>128</v>
      </c>
    </row>
    <row r="2" spans="1:22" ht="14.25" customHeight="1" x14ac:dyDescent="0.15">
      <c r="A2" s="226"/>
    </row>
    <row r="3" spans="1:22" s="221" customFormat="1" ht="18.75" customHeight="1" x14ac:dyDescent="0.15">
      <c r="A3" s="225" t="s">
        <v>127</v>
      </c>
      <c r="B3" s="223"/>
      <c r="F3" s="224"/>
      <c r="U3" s="181"/>
    </row>
    <row r="4" spans="1:22" s="221" customFormat="1" ht="14.25" customHeight="1" thickBot="1" x14ac:dyDescent="0.2">
      <c r="B4" s="223"/>
      <c r="D4" s="222"/>
      <c r="F4" s="222"/>
      <c r="H4" s="222"/>
      <c r="J4" s="222"/>
      <c r="L4" s="222"/>
      <c r="N4" s="222"/>
      <c r="P4" s="222"/>
      <c r="V4" s="182"/>
    </row>
    <row r="5" spans="1:22" ht="14.25" customHeight="1" x14ac:dyDescent="0.15">
      <c r="A5" s="220" t="s">
        <v>126</v>
      </c>
      <c r="B5" s="218" t="s">
        <v>67</v>
      </c>
      <c r="C5" s="219" t="s">
        <v>125</v>
      </c>
      <c r="D5" s="218"/>
      <c r="E5" s="218" t="s">
        <v>124</v>
      </c>
      <c r="F5" s="218"/>
      <c r="G5" s="218" t="s">
        <v>123</v>
      </c>
      <c r="H5" s="218"/>
      <c r="I5" s="218" t="s">
        <v>122</v>
      </c>
      <c r="J5" s="218"/>
      <c r="K5" s="218" t="s">
        <v>121</v>
      </c>
      <c r="L5" s="218"/>
      <c r="M5" s="218" t="s">
        <v>120</v>
      </c>
      <c r="N5" s="218"/>
      <c r="O5" s="218" t="s">
        <v>119</v>
      </c>
      <c r="P5" s="218"/>
      <c r="Q5" s="218" t="s">
        <v>118</v>
      </c>
      <c r="R5" s="218"/>
      <c r="S5" s="218" t="s">
        <v>117</v>
      </c>
      <c r="T5" s="218"/>
      <c r="U5" s="218" t="s">
        <v>116</v>
      </c>
      <c r="V5" s="217"/>
    </row>
    <row r="6" spans="1:22" ht="14.25" customHeight="1" x14ac:dyDescent="0.15">
      <c r="A6" s="216"/>
      <c r="B6" s="215"/>
      <c r="C6" s="214"/>
      <c r="D6" s="208"/>
      <c r="E6" s="205" t="s">
        <v>114</v>
      </c>
      <c r="F6" s="205" t="s">
        <v>113</v>
      </c>
      <c r="G6" s="205" t="s">
        <v>114</v>
      </c>
      <c r="H6" s="205" t="s">
        <v>113</v>
      </c>
      <c r="I6" s="205" t="s">
        <v>114</v>
      </c>
      <c r="J6" s="205" t="s">
        <v>113</v>
      </c>
      <c r="K6" s="205" t="s">
        <v>114</v>
      </c>
      <c r="L6" s="205" t="s">
        <v>113</v>
      </c>
      <c r="M6" s="205" t="s">
        <v>114</v>
      </c>
      <c r="N6" s="205" t="s">
        <v>113</v>
      </c>
      <c r="O6" s="205" t="s">
        <v>114</v>
      </c>
      <c r="P6" s="205" t="s">
        <v>113</v>
      </c>
      <c r="Q6" s="205" t="s">
        <v>115</v>
      </c>
      <c r="R6" s="205" t="s">
        <v>113</v>
      </c>
      <c r="S6" s="205" t="s">
        <v>114</v>
      </c>
      <c r="T6" s="205" t="s">
        <v>113</v>
      </c>
      <c r="U6" s="205" t="s">
        <v>114</v>
      </c>
      <c r="V6" s="213" t="s">
        <v>113</v>
      </c>
    </row>
    <row r="7" spans="1:22" ht="14.25" customHeight="1" x14ac:dyDescent="0.15">
      <c r="A7" s="212"/>
      <c r="B7" s="211"/>
      <c r="C7" s="210" t="s">
        <v>114</v>
      </c>
      <c r="D7" s="209" t="s">
        <v>113</v>
      </c>
      <c r="E7" s="208" t="s">
        <v>112</v>
      </c>
      <c r="F7" s="208" t="s">
        <v>83</v>
      </c>
      <c r="G7" s="208" t="s">
        <v>112</v>
      </c>
      <c r="H7" s="208" t="s">
        <v>83</v>
      </c>
      <c r="I7" s="208" t="s">
        <v>112</v>
      </c>
      <c r="J7" s="208" t="s">
        <v>83</v>
      </c>
      <c r="K7" s="208" t="s">
        <v>112</v>
      </c>
      <c r="L7" s="208" t="s">
        <v>83</v>
      </c>
      <c r="M7" s="208" t="s">
        <v>112</v>
      </c>
      <c r="N7" s="208" t="s">
        <v>83</v>
      </c>
      <c r="O7" s="208" t="s">
        <v>112</v>
      </c>
      <c r="P7" s="208" t="s">
        <v>83</v>
      </c>
      <c r="Q7" s="208" t="s">
        <v>112</v>
      </c>
      <c r="R7" s="208" t="s">
        <v>83</v>
      </c>
      <c r="S7" s="208" t="s">
        <v>112</v>
      </c>
      <c r="T7" s="208" t="s">
        <v>83</v>
      </c>
      <c r="U7" s="208" t="s">
        <v>112</v>
      </c>
      <c r="V7" s="207" t="s">
        <v>83</v>
      </c>
    </row>
    <row r="8" spans="1:22" ht="14.25" customHeight="1" x14ac:dyDescent="0.15">
      <c r="A8" s="206"/>
      <c r="B8" s="205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3"/>
    </row>
    <row r="9" spans="1:22" ht="14.25" hidden="1" customHeight="1" x14ac:dyDescent="0.15">
      <c r="A9" s="202"/>
      <c r="B9" s="193">
        <v>12</v>
      </c>
      <c r="C9" s="191">
        <v>515</v>
      </c>
      <c r="D9" s="191">
        <v>212180</v>
      </c>
      <c r="E9" s="191">
        <v>49017</v>
      </c>
      <c r="F9" s="191">
        <v>33357419</v>
      </c>
      <c r="G9" s="191">
        <v>13886</v>
      </c>
      <c r="H9" s="191">
        <v>6788251</v>
      </c>
      <c r="I9" s="191">
        <v>6154</v>
      </c>
      <c r="J9" s="191">
        <v>1300532</v>
      </c>
      <c r="K9" s="191">
        <v>4698</v>
      </c>
      <c r="L9" s="191">
        <v>4231925</v>
      </c>
      <c r="M9" s="191">
        <v>407</v>
      </c>
      <c r="N9" s="191">
        <v>355725</v>
      </c>
      <c r="O9" s="191">
        <v>1260</v>
      </c>
      <c r="P9" s="191">
        <v>969946</v>
      </c>
      <c r="Q9" s="192" t="s">
        <v>109</v>
      </c>
      <c r="R9" s="192" t="s">
        <v>109</v>
      </c>
      <c r="S9" s="191">
        <v>11</v>
      </c>
      <c r="T9" s="191">
        <v>10697</v>
      </c>
      <c r="U9" s="191">
        <v>241</v>
      </c>
      <c r="V9" s="190">
        <v>122695</v>
      </c>
    </row>
    <row r="10" spans="1:22" ht="14.25" hidden="1" customHeight="1" x14ac:dyDescent="0.15">
      <c r="A10" s="194"/>
      <c r="B10" s="193">
        <v>13</v>
      </c>
      <c r="C10" s="191">
        <v>399</v>
      </c>
      <c r="D10" s="191">
        <v>164388</v>
      </c>
      <c r="E10" s="191">
        <v>54755</v>
      </c>
      <c r="F10" s="191">
        <v>37419340</v>
      </c>
      <c r="G10" s="191">
        <v>12995</v>
      </c>
      <c r="H10" s="191">
        <v>6372997</v>
      </c>
      <c r="I10" s="191">
        <v>5971</v>
      </c>
      <c r="J10" s="191">
        <v>1265791</v>
      </c>
      <c r="K10" s="191">
        <v>4784</v>
      </c>
      <c r="L10" s="191">
        <v>4295563</v>
      </c>
      <c r="M10" s="191">
        <v>391</v>
      </c>
      <c r="N10" s="191">
        <v>341621</v>
      </c>
      <c r="O10" s="191">
        <v>1254</v>
      </c>
      <c r="P10" s="191">
        <v>970276</v>
      </c>
      <c r="Q10" s="192" t="s">
        <v>109</v>
      </c>
      <c r="R10" s="192" t="s">
        <v>109</v>
      </c>
      <c r="S10" s="191">
        <v>5</v>
      </c>
      <c r="T10" s="191">
        <v>4947</v>
      </c>
      <c r="U10" s="191">
        <v>238</v>
      </c>
      <c r="V10" s="190">
        <v>119021</v>
      </c>
    </row>
    <row r="11" spans="1:22" ht="14.25" hidden="1" customHeight="1" x14ac:dyDescent="0.15">
      <c r="A11" s="194"/>
      <c r="B11" s="193">
        <v>14</v>
      </c>
      <c r="C11" s="191">
        <f>SUM(C24,C37,C50,C63,C76,C89,C102,C115,C128,C141)</f>
        <v>308</v>
      </c>
      <c r="D11" s="191">
        <f>SUM(D24,D37,D50,D63,D76,D89,D102,D115,D128,D141)</f>
        <v>126896</v>
      </c>
      <c r="E11" s="191">
        <f>SUM(E24,E37,E50,E63,E76,E89,E102,E115,E128,E141)</f>
        <v>60694</v>
      </c>
      <c r="F11" s="191">
        <f>SUM(F24,F37,F50,F63,F76,F89,F102,F115,F128,F141)</f>
        <v>41609557</v>
      </c>
      <c r="G11" s="191">
        <f>SUM(G24,G37,G50,G63,G76,G89,G102,G115,G128,G141)</f>
        <v>12101</v>
      </c>
      <c r="H11" s="191">
        <v>5953163</v>
      </c>
      <c r="I11" s="191">
        <f>SUM(I24,I37,I50,I63,I76,I89,I102,I115,I128,I141)</f>
        <v>5738</v>
      </c>
      <c r="J11" s="191">
        <v>1222487</v>
      </c>
      <c r="K11" s="191">
        <f>SUM(K24,K37,K50,K63,K76,K89,K102,K115,K128,K141)</f>
        <v>4977</v>
      </c>
      <c r="L11" s="191">
        <v>4456109</v>
      </c>
      <c r="M11" s="191">
        <f>SUM(M24,M37,M50,M63,M76,M89,M102,M115,M128,M141)</f>
        <v>368</v>
      </c>
      <c r="N11" s="191">
        <v>317480</v>
      </c>
      <c r="O11" s="191">
        <f>SUM(O24,O37,O50,O63,O76,O89,O102,O115,O128,O141)</f>
        <v>1240</v>
      </c>
      <c r="P11" s="191">
        <f>SUM(P24,P37,P50,P63,P76,P89,P102,P115,P128,P141)</f>
        <v>960581</v>
      </c>
      <c r="Q11" s="192" t="s">
        <v>109</v>
      </c>
      <c r="R11" s="192" t="s">
        <v>109</v>
      </c>
      <c r="S11" s="191">
        <v>3</v>
      </c>
      <c r="T11" s="191">
        <v>3107</v>
      </c>
      <c r="U11" s="191">
        <v>243</v>
      </c>
      <c r="V11" s="190">
        <v>121510</v>
      </c>
    </row>
    <row r="12" spans="1:22" ht="14.25" hidden="1" customHeight="1" x14ac:dyDescent="0.15">
      <c r="A12" s="196"/>
      <c r="B12" s="193">
        <v>16</v>
      </c>
      <c r="C12" s="191">
        <f>SUM(C25,C38,C51,C64,C77,C90,C103,C116,C129,C142)</f>
        <v>174</v>
      </c>
      <c r="D12" s="191">
        <f>SUM(D25,D38,D51,D64,D77,D90,D103,D116,D129,D142)</f>
        <v>70837</v>
      </c>
      <c r="E12" s="191">
        <f>SUM(E25,E38,E51,E64,E77,E90,E103,E116,E129,E142)</f>
        <v>72428</v>
      </c>
      <c r="F12" s="191">
        <f>SUM(F25,F38,F51,F64,F77,F90,F103,F116,F129,F142)</f>
        <v>49251244</v>
      </c>
      <c r="G12" s="191">
        <f>SUM(G25,G38,G51,G64,G77,G90,G103,G116,G129,G142)</f>
        <v>10339</v>
      </c>
      <c r="H12" s="191">
        <f>SUM(H25,H38,H51,H64,H77,H90,H103,H116,H129,H142)</f>
        <v>5059602</v>
      </c>
      <c r="I12" s="191">
        <f>SUM(I25,I38,I51,I64,I77,I90,I103,I116,I129,I142)</f>
        <v>5186</v>
      </c>
      <c r="J12" s="191">
        <f>SUM(J25,J38,J51,J64,J77,J90,J103,J116,J129,J142)</f>
        <v>1103947</v>
      </c>
      <c r="K12" s="191">
        <f>SUM(K25,K38,K51,K64,K77,K90,K103,K116,K129,K142)</f>
        <v>5257</v>
      </c>
      <c r="L12" s="191">
        <f>SUM(L25,L38,L51,L64,L77,L90,L103,L116,L129,L142)</f>
        <v>4629511</v>
      </c>
      <c r="M12" s="191">
        <f>SUM(M25,M38,M51,M64,M77,M90,M103,M116,M129,M142)</f>
        <v>326</v>
      </c>
      <c r="N12" s="191">
        <f>SUM(N25,N38,N51,N64,N77,N90,N103,N116,N129,N142)</f>
        <v>280257</v>
      </c>
      <c r="O12" s="191">
        <f>SUM(O25,O38,O51,O64,O77,O90,O103,O116,O129,O142)</f>
        <v>1237</v>
      </c>
      <c r="P12" s="191">
        <f>SUM(P25,P38,P51,P64,P77,P90,P103,P116,P129,P142)</f>
        <v>954089</v>
      </c>
      <c r="Q12" s="192" t="s">
        <v>109</v>
      </c>
      <c r="R12" s="192" t="s">
        <v>109</v>
      </c>
      <c r="S12" s="192" t="s">
        <v>109</v>
      </c>
      <c r="T12" s="192" t="s">
        <v>109</v>
      </c>
      <c r="U12" s="191">
        <f>SUM(U25,U38,U51,U64,U77,U90,U103,U116,U129,U142)</f>
        <v>236</v>
      </c>
      <c r="V12" s="190">
        <f>SUM(V25,V38,V51,V64,V77,V90,V103,V116,V129,V142)</f>
        <v>114072</v>
      </c>
    </row>
    <row r="13" spans="1:22" ht="14.25" hidden="1" customHeight="1" x14ac:dyDescent="0.15">
      <c r="A13" s="196"/>
      <c r="B13" s="193">
        <v>17</v>
      </c>
      <c r="C13" s="191">
        <f>SUM(C26,C39,C52,C65,C78,C91,C104,C117,C130,C143)</f>
        <v>128</v>
      </c>
      <c r="D13" s="191">
        <f>SUM(D26,D39,D52,D65,D78,D91,D104,D117,D130,D143)</f>
        <v>52112</v>
      </c>
      <c r="E13" s="191">
        <f>SUM(E26,E39,E52,E65,E78,E91,E104,E117,E130,E143)</f>
        <v>78596</v>
      </c>
      <c r="F13" s="191">
        <f>SUM(F26,F39,F52,F65,F78,F91,F104,F117,F130,F143)</f>
        <v>53617371</v>
      </c>
      <c r="G13" s="191">
        <f>SUM(G26,G39,G52,G65,G78,G91,G104,G117,G130,G143)</f>
        <v>9464</v>
      </c>
      <c r="H13" s="191">
        <f>SUM(H26,H39,H52,H65,H78,H91,H104,H117,H130,H143)</f>
        <v>4655139</v>
      </c>
      <c r="I13" s="191">
        <f>SUM(I26,I39,I52,I65,I78,I91,I104,I117,I130,I143)</f>
        <v>4909</v>
      </c>
      <c r="J13" s="191">
        <f>SUM(J26,J39,J52,J65,J78,J91,J104,J117,J130,J143)</f>
        <v>1050423</v>
      </c>
      <c r="K13" s="191">
        <f>SUM(K26,K39,K52,K65,K78,K91,K104,K117,K130,K143)</f>
        <v>5407</v>
      </c>
      <c r="L13" s="191">
        <f>SUM(L26,L39,L52,L65,L78,L91,L104,L117,L130,L143)</f>
        <v>4747426</v>
      </c>
      <c r="M13" s="191">
        <f>SUM(M26,M39,M52,M65,M78,M91,M104,M117,M130,M143)</f>
        <v>303</v>
      </c>
      <c r="N13" s="191">
        <f>SUM(N26,N39,N52,N65,N78,N91,N104,N117,N130,N143)</f>
        <v>260396</v>
      </c>
      <c r="O13" s="191">
        <f>SUM(O26,O39,O52,O65,O78,O91,O104,O117,O130,O143)</f>
        <v>1223</v>
      </c>
      <c r="P13" s="191">
        <f>SUM(P26,P39,P52,P65,P78,P91,P104,P117,P130,P143)</f>
        <v>944378</v>
      </c>
      <c r="Q13" s="192" t="s">
        <v>109</v>
      </c>
      <c r="R13" s="192" t="s">
        <v>109</v>
      </c>
      <c r="S13" s="192" t="s">
        <v>109</v>
      </c>
      <c r="T13" s="192" t="s">
        <v>109</v>
      </c>
      <c r="U13" s="191">
        <f>SUM(U26,U39,U52,U65,U78,U91,U104,U117,U130,U143)</f>
        <v>226</v>
      </c>
      <c r="V13" s="190">
        <f>SUM(V26,V39,V52,V65,V78,V91,V104,V117,V130,V143)</f>
        <v>108437</v>
      </c>
    </row>
    <row r="14" spans="1:22" ht="14.25" hidden="1" customHeight="1" x14ac:dyDescent="0.15">
      <c r="A14" s="196"/>
      <c r="B14" s="193">
        <v>18</v>
      </c>
      <c r="C14" s="191">
        <f>SUM(C27,C40,C53,C66,C79,C92,C105,C118,C131,C144)</f>
        <v>93</v>
      </c>
      <c r="D14" s="191">
        <f>SUM(D27,D40,D53,D66,D79,D92,D105,D118,D131,D144)</f>
        <v>37563</v>
      </c>
      <c r="E14" s="191">
        <f>SUM(E27,E40,E53,E66,E79,E92,E105,E118,E131,E144)</f>
        <v>84889</v>
      </c>
      <c r="F14" s="191">
        <f>SUM(F27,F40,F53,F66,F79,F92,F105,F118,F131,F144)</f>
        <v>58204963</v>
      </c>
      <c r="G14" s="191">
        <f>SUM(G27,G40,G53,G66,G79,G92,G105,G118,G131,G144)</f>
        <v>8622</v>
      </c>
      <c r="H14" s="191">
        <f>SUM(H27,H40,H53,H66,H79,H92,H105,H118,H131,H144)</f>
        <v>4252274</v>
      </c>
      <c r="I14" s="191">
        <f>SUM(I27,I40,I53,I66,I79,I92,I105,I118,I131,I144)</f>
        <v>4657</v>
      </c>
      <c r="J14" s="191">
        <f>SUM(J27,J40,J53,J66,J79,J92,J105,J118,J131,J144)</f>
        <v>999324</v>
      </c>
      <c r="K14" s="191">
        <f>SUM(K27,K40,K53,K66,K79,K92,K105,K118,K131,K144)</f>
        <v>5601</v>
      </c>
      <c r="L14" s="191">
        <f>SUM(L27,L40,L53,L66,L79,L92,L105,L118,L131,L144)</f>
        <v>4891523</v>
      </c>
      <c r="M14" s="191">
        <f>SUM(M27,M40,M53,M66,M79,M92,M105,M118,M131,M144)</f>
        <v>284</v>
      </c>
      <c r="N14" s="191">
        <f>SUM(N27,N40,N53,N66,N79,N92,N105,N118,N131,N144)</f>
        <v>243371</v>
      </c>
      <c r="O14" s="191">
        <f>SUM(O27,O40,O53,O66,O79,O92,O105,O118,O131,O144)</f>
        <v>1200</v>
      </c>
      <c r="P14" s="191">
        <f>SUM(P27,P40,P53,P66,P79,P92,P105,P118,P131,P144)</f>
        <v>920661</v>
      </c>
      <c r="Q14" s="192" t="s">
        <v>109</v>
      </c>
      <c r="R14" s="192" t="s">
        <v>109</v>
      </c>
      <c r="S14" s="192" t="s">
        <v>109</v>
      </c>
      <c r="T14" s="192" t="s">
        <v>109</v>
      </c>
      <c r="U14" s="191">
        <f>SUM(U27,U40,U53,U66,U79,U92,U105,U118,U131,U144)</f>
        <v>211</v>
      </c>
      <c r="V14" s="190">
        <f>SUM(V27,V40,V53,V66,V79,V92,V105,V118,V131,V144)</f>
        <v>100185</v>
      </c>
    </row>
    <row r="15" spans="1:22" ht="14.25" hidden="1" customHeight="1" x14ac:dyDescent="0.15">
      <c r="A15" s="196"/>
      <c r="B15" s="193">
        <v>20</v>
      </c>
      <c r="C15" s="191">
        <f>SUM(C28,C41,C54,C67,C80,C93,C106,C119,C132,C145)</f>
        <v>38</v>
      </c>
      <c r="D15" s="191">
        <f>SUM(D28,D41,D54,D67,D80,D93,D106,D119,D132,D145)</f>
        <v>15422</v>
      </c>
      <c r="E15" s="191">
        <f>SUM(E28,E41,E54,E67,E80,E93,E106,E119,E132,E145)</f>
        <v>98164</v>
      </c>
      <c r="F15" s="191">
        <f>SUM(F28,F41,F54,F67,F80,F93,F106,F119,F132,F145)</f>
        <v>67403738</v>
      </c>
      <c r="G15" s="191">
        <f>SUM(G28,G41,G54,G67,G80,G93,G106,G119,G132,G145)</f>
        <v>6815</v>
      </c>
      <c r="H15" s="191">
        <f>SUM(H28,H41,H54,H67,H80,H93,H106,H119,H132,H145)</f>
        <v>3411319</v>
      </c>
      <c r="I15" s="191">
        <f>SUM(I28,I41,I54,I67,I80,I93,I106,I119,I132,I145)</f>
        <v>4183</v>
      </c>
      <c r="J15" s="191">
        <f>SUM(J28,J41,J54,J67,J80,J93,J106,J119,J132,J145)</f>
        <v>895286</v>
      </c>
      <c r="K15" s="191">
        <f>SUM(K28,K41,K54,K67,K80,K93,K106,K119,K132,K145)</f>
        <v>5934</v>
      </c>
      <c r="L15" s="191">
        <f>SUM(L28,L41,L54,L67,L80,L93,L106,L119,L132,L145)</f>
        <v>5163138</v>
      </c>
      <c r="M15" s="191">
        <f>SUM(M28,M41,M54,M67,M80,M93,M106,M119,M132,M145)</f>
        <v>252</v>
      </c>
      <c r="N15" s="191">
        <f>SUM(N28,N41,N54,N67,N80,N93,N106,N119,N132,N145)</f>
        <v>215249</v>
      </c>
      <c r="O15" s="191">
        <f>SUM(O28,O41,O54,O67,O80,O93,O106,O119,O132,O145)</f>
        <v>1139</v>
      </c>
      <c r="P15" s="191">
        <f>SUM(P28,P41,P54,P67,P80,P93,P106,P119,P132,P145)</f>
        <v>887642</v>
      </c>
      <c r="Q15" s="192" t="s">
        <v>109</v>
      </c>
      <c r="R15" s="192" t="s">
        <v>109</v>
      </c>
      <c r="S15" s="192" t="s">
        <v>109</v>
      </c>
      <c r="T15" s="192" t="s">
        <v>109</v>
      </c>
      <c r="U15" s="191">
        <f>SUM(U28,U41,U54,U67,U80,U93,U106,U119,U132,U145)</f>
        <v>192</v>
      </c>
      <c r="V15" s="190">
        <f>SUM(V28,V41,V54,V67,V80,V93,V106,V119,V132,V145)</f>
        <v>90146</v>
      </c>
    </row>
    <row r="16" spans="1:22" ht="14.25" hidden="1" customHeight="1" x14ac:dyDescent="0.15">
      <c r="A16" s="196"/>
      <c r="B16" s="193">
        <v>21</v>
      </c>
      <c r="C16" s="191">
        <f>SUM(C29,C42,C55,C68,C81,C94,C107,C120,C133,C146)</f>
        <v>21</v>
      </c>
      <c r="D16" s="191">
        <f>SUM(D29,D42,D55,D68,D81,D94,D107,D120,D133,D146)</f>
        <v>5092</v>
      </c>
      <c r="E16" s="191">
        <f>SUM(E29,E42,E55,E68,E81,E94,E107,E120,E133,E146)</f>
        <v>103874</v>
      </c>
      <c r="F16" s="191">
        <f>SUM(F29,F42,F55,F68,F81,F94,F107,F120,F133,F146)</f>
        <v>71475841</v>
      </c>
      <c r="G16" s="191">
        <f>SUM(G29,G42,G55,G68,G81,G94,G107,G120,G133,G146)</f>
        <v>6301</v>
      </c>
      <c r="H16" s="191">
        <f>SUM(H29,H42,H55,H68,H81,H94,H107,H120,H133,H146)</f>
        <v>3155863</v>
      </c>
      <c r="I16" s="191">
        <f>SUM(I29,I42,I55,I68,I81,I94,I107,I120,I133,I146)</f>
        <v>3895</v>
      </c>
      <c r="J16" s="191">
        <f>SUM(J29,J42,J55,J68,J81,J94,J107,J120,J133,J146)</f>
        <v>836073</v>
      </c>
      <c r="K16" s="191">
        <f>SUM(K29,K42,K55,K68,K81,K94,K107,K120,K133,K146)</f>
        <v>6143</v>
      </c>
      <c r="L16" s="191">
        <f>SUM(L29,L42,L55,L68,L81,L94,L107,L120,L133,L146)</f>
        <v>5337533</v>
      </c>
      <c r="M16" s="191">
        <f>SUM(M29,M42,M55,M68,M81,M94,M107,M120,M133,M146)</f>
        <v>234</v>
      </c>
      <c r="N16" s="191">
        <f>SUM(N29,N42,N55,N68,N81,N94,N107,N120,N133,N146)</f>
        <v>199804</v>
      </c>
      <c r="O16" s="191">
        <f>SUM(O29,O42,O55,O68,O81,O94,O107,O120,O133,O146)</f>
        <v>1121</v>
      </c>
      <c r="P16" s="191">
        <f>SUM(P29,P42,P55,P68,P81,P94,P107,P120,P133,P146)</f>
        <v>869814</v>
      </c>
      <c r="Q16" s="192">
        <f>SUM(Q29,Q42,Q55,Q68,Q81,Q94,Q107,Q120,Q133,Q146)</f>
        <v>0</v>
      </c>
      <c r="R16" s="192">
        <f>SUM(R29,R42,R55,R68,R81,R94,R107,R120,R133,R146)</f>
        <v>0</v>
      </c>
      <c r="S16" s="192">
        <f>SUM(S29,S42,S55,S68,S81,S94,S107,S120,S133,S146)</f>
        <v>0</v>
      </c>
      <c r="T16" s="192">
        <f>SUM(T29,T42,T55,T68,T81,T94,T107,T120,T133,T146)</f>
        <v>0</v>
      </c>
      <c r="U16" s="191">
        <f>SUM(U29,U42,U55,U68,U81,U94,U107,U120,U133,U146)</f>
        <v>187</v>
      </c>
      <c r="V16" s="190">
        <f>SUM(V29,V42,V55,V68,V81,V94,V107,V120,V133,V146)</f>
        <v>88060</v>
      </c>
    </row>
    <row r="17" spans="1:23" ht="14.25" hidden="1" customHeight="1" x14ac:dyDescent="0.15">
      <c r="A17" s="195"/>
      <c r="B17" s="193">
        <v>22</v>
      </c>
      <c r="C17" s="191">
        <f>SUM(C30,C43,C56,C69,C82,C95,C108,C121,C134,C147)</f>
        <v>8</v>
      </c>
      <c r="D17" s="191">
        <f>SUM(D30,D43,D56,D69,D82,D95,D108,D121,D134,D147)</f>
        <v>724</v>
      </c>
      <c r="E17" s="191">
        <f>SUM(E30,E43,E56,E69,E82,E95,E108,E121,E134,E147)</f>
        <v>107976</v>
      </c>
      <c r="F17" s="191">
        <f>SUM(F30,F43,F56,F69,F82,F95,F108,F121,F134,F147)</f>
        <v>74457563</v>
      </c>
      <c r="G17" s="191">
        <f>SUM(G30,G43,G56,G69,G82,G95,G108,G121,G134,G147)</f>
        <v>5554</v>
      </c>
      <c r="H17" s="191">
        <f>SUM(H30,H43,H56,H69,H82,H95,H108,H121,H134,H147)</f>
        <v>2799643</v>
      </c>
      <c r="I17" s="191">
        <f>SUM(I30,I43,I56,I69,I82,I95,I108,I121,I134,I147)</f>
        <v>3583</v>
      </c>
      <c r="J17" s="191">
        <f>SUM(J30,J43,J56,J69,J82,J95,J108,J121,J134,J147)</f>
        <v>773827</v>
      </c>
      <c r="K17" s="191">
        <f>SUM(K30,K43,K56,K69,K82,K95,K108,K121,K134,K147)</f>
        <v>6274</v>
      </c>
      <c r="L17" s="191">
        <f>SUM(L30,L43,L56,L69,L82,L95,L108,L121,L134,L147)</f>
        <v>5445799</v>
      </c>
      <c r="M17" s="191">
        <f>SUM(M30,M43,M56,M69,M82,M95,M108,M121,M134,M147)</f>
        <v>223</v>
      </c>
      <c r="N17" s="191">
        <f>SUM(N30,N43,N56,N69,N82,N95,N108,N121,N134,N147)</f>
        <v>190301</v>
      </c>
      <c r="O17" s="191">
        <f>SUM(O30,O43,O56,O69,O82,O95,O108,O121,O134,O147)</f>
        <v>1105</v>
      </c>
      <c r="P17" s="191">
        <f>SUM(P30,P43,P56,P69,P82,P95,P108,P121,P134,P147)</f>
        <v>860492</v>
      </c>
      <c r="Q17" s="192">
        <f>SUM(Q30,Q43,Q56,Q69,Q82,Q95,Q108,Q121,Q134,Q147)</f>
        <v>0</v>
      </c>
      <c r="R17" s="192">
        <f>SUM(R30,R43,R56,R69,R82,R95,R108,R121,R134,R147)</f>
        <v>0</v>
      </c>
      <c r="S17" s="192">
        <f>SUM(S30,S43,S56,S69,S82,S95,S108,S121,S134,S147)</f>
        <v>0</v>
      </c>
      <c r="T17" s="192">
        <f>SUM(T30,T43,T56,T69,T82,T95,T108,T121,T134,T147)</f>
        <v>0</v>
      </c>
      <c r="U17" s="191">
        <f>SUM(U30,U43,U56,U69,U82,U95,U108,U121,U134,U147)</f>
        <v>183</v>
      </c>
      <c r="V17" s="190">
        <f>SUM(V30,V43,V56,V69,V82,V95,V108,V121,V134,V147)</f>
        <v>86268</v>
      </c>
    </row>
    <row r="18" spans="1:23" ht="14.25" customHeight="1" x14ac:dyDescent="0.15">
      <c r="A18" s="194" t="s">
        <v>56</v>
      </c>
      <c r="B18" s="193">
        <v>30</v>
      </c>
      <c r="C18" s="191"/>
      <c r="D18" s="191"/>
      <c r="E18" s="191">
        <v>147996</v>
      </c>
      <c r="F18" s="191">
        <v>101979693</v>
      </c>
      <c r="G18" s="191">
        <v>1467</v>
      </c>
      <c r="H18" s="191">
        <v>750238</v>
      </c>
      <c r="I18" s="191">
        <v>1290</v>
      </c>
      <c r="J18" s="191">
        <v>287873</v>
      </c>
      <c r="K18" s="191">
        <v>7522</v>
      </c>
      <c r="L18" s="191">
        <v>6432649</v>
      </c>
      <c r="M18" s="191">
        <v>98</v>
      </c>
      <c r="N18" s="191">
        <v>81632</v>
      </c>
      <c r="O18" s="191">
        <v>1114</v>
      </c>
      <c r="P18" s="191">
        <v>869466</v>
      </c>
      <c r="Q18" s="191">
        <v>0</v>
      </c>
      <c r="R18" s="191">
        <v>0</v>
      </c>
      <c r="S18" s="191">
        <v>0</v>
      </c>
      <c r="T18" s="191">
        <v>0</v>
      </c>
      <c r="U18" s="191">
        <v>106</v>
      </c>
      <c r="V18" s="190">
        <v>50048</v>
      </c>
    </row>
    <row r="19" spans="1:23" ht="14.25" customHeight="1" x14ac:dyDescent="0.15">
      <c r="A19" s="202"/>
      <c r="B19" s="193">
        <v>1</v>
      </c>
      <c r="E19" s="191">
        <v>149986</v>
      </c>
      <c r="F19" s="191">
        <v>103627954</v>
      </c>
      <c r="G19" s="191">
        <v>1183</v>
      </c>
      <c r="H19" s="191">
        <v>607092</v>
      </c>
      <c r="I19" s="191">
        <v>1073</v>
      </c>
      <c r="J19" s="191">
        <v>238517</v>
      </c>
      <c r="K19" s="191">
        <v>7774</v>
      </c>
      <c r="L19" s="191">
        <v>6644045</v>
      </c>
      <c r="M19" s="191">
        <v>89</v>
      </c>
      <c r="N19" s="191">
        <v>74500</v>
      </c>
      <c r="O19" s="191">
        <v>1093</v>
      </c>
      <c r="P19" s="191">
        <v>847150</v>
      </c>
      <c r="Q19" s="181">
        <v>0</v>
      </c>
      <c r="R19" s="181">
        <v>0</v>
      </c>
      <c r="S19" s="181">
        <v>0</v>
      </c>
      <c r="T19" s="181">
        <v>0</v>
      </c>
      <c r="U19" s="191">
        <v>97</v>
      </c>
      <c r="V19" s="190">
        <v>44795</v>
      </c>
    </row>
    <row r="20" spans="1:23" ht="14.25" customHeight="1" x14ac:dyDescent="0.15">
      <c r="A20" s="202"/>
      <c r="B20" s="193">
        <v>2</v>
      </c>
      <c r="C20" s="191"/>
      <c r="D20" s="191"/>
      <c r="E20" s="191">
        <f>E33+E46+E59+E72+E85+E98+E111+E124+E137+E150</f>
        <v>151694</v>
      </c>
      <c r="F20" s="191">
        <f>F33+F46+F59+F72+F85+F98+F111+F124+F137+F150</f>
        <v>105209839</v>
      </c>
      <c r="G20" s="191">
        <f>G33+G46+G59+G72+G85+G98+G111+G124+G137+G150</f>
        <v>968</v>
      </c>
      <c r="H20" s="191">
        <f>H33+H46+H59+H72+H85+H98+H111+H124+H137+H150</f>
        <v>497168</v>
      </c>
      <c r="I20" s="191">
        <f>I33+I46+I59+I72+I85+I98+I111+I124+I137+I150</f>
        <v>872</v>
      </c>
      <c r="J20" s="191">
        <f>J33+J46+J59+J72+J85+J98+J111+J124+J137+J150</f>
        <v>193157</v>
      </c>
      <c r="K20" s="191">
        <f>K33+K46+K59+K72+K85+K98+K111+K124+K137+K150</f>
        <v>7999</v>
      </c>
      <c r="L20" s="191">
        <f>L33+L46+L59+L72+L85+L98+L111+L124+L137+L150</f>
        <v>6847817</v>
      </c>
      <c r="M20" s="191">
        <f>M33+M46+M59+M72+M85+M98+M111+M124+M137+M150</f>
        <v>81</v>
      </c>
      <c r="N20" s="191">
        <f>N33+N46+N59+N72+N85+N98+N111+N124+N137+N150</f>
        <v>67813</v>
      </c>
      <c r="O20" s="191">
        <f>O33+O46+O59+O72+O85+O98+O111+O124+O137+O150</f>
        <v>1106</v>
      </c>
      <c r="P20" s="191">
        <f>P33+P46+P59+P72+P85+P98+P111+P124+P137+P150</f>
        <v>861189</v>
      </c>
      <c r="Q20" s="191">
        <f>Q33+Q46+Q59+Q72+Q85+Q98+Q111+Q124+Q137+Q150</f>
        <v>0</v>
      </c>
      <c r="R20" s="191">
        <f>R33+R46+R59+R72+R85+R98+R111+R124+R137+R150</f>
        <v>0</v>
      </c>
      <c r="S20" s="191">
        <f>S33+S46+S59+S72+S85+S98+S111+S124+S137+S150</f>
        <v>0</v>
      </c>
      <c r="T20" s="191">
        <f>T33+T46+T59+T72+T85+T98+T111+T124+T137+T150</f>
        <v>0</v>
      </c>
      <c r="U20" s="191">
        <f>U33+U46+U59+U72+U85+U98+U111+U124+U137+U150</f>
        <v>93</v>
      </c>
      <c r="V20" s="190">
        <f>V33+V46+V59+V72+V85+V98+V111+V124+V137+V150</f>
        <v>41612</v>
      </c>
      <c r="W20" s="195"/>
    </row>
    <row r="21" spans="1:23" ht="14.25" customHeight="1" x14ac:dyDescent="0.15">
      <c r="A21" s="202"/>
      <c r="B21" s="193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2"/>
      <c r="R21" s="192"/>
      <c r="S21" s="191"/>
      <c r="T21" s="191"/>
      <c r="U21" s="191"/>
      <c r="V21" s="190"/>
    </row>
    <row r="22" spans="1:23" ht="14.25" hidden="1" customHeight="1" x14ac:dyDescent="0.15">
      <c r="A22" s="202"/>
      <c r="B22" s="193">
        <v>12</v>
      </c>
      <c r="C22" s="198">
        <v>118</v>
      </c>
      <c r="D22" s="198">
        <v>48616</v>
      </c>
      <c r="E22" s="198">
        <v>9227</v>
      </c>
      <c r="F22" s="199">
        <v>6221386</v>
      </c>
      <c r="G22" s="198">
        <v>2617</v>
      </c>
      <c r="H22" s="198">
        <v>1234588</v>
      </c>
      <c r="I22" s="198">
        <v>1157</v>
      </c>
      <c r="J22" s="198">
        <v>239440</v>
      </c>
      <c r="K22" s="198">
        <v>1148</v>
      </c>
      <c r="L22" s="198">
        <v>1040003</v>
      </c>
      <c r="M22" s="198">
        <v>92</v>
      </c>
      <c r="N22" s="198">
        <v>79818</v>
      </c>
      <c r="O22" s="198">
        <v>246</v>
      </c>
      <c r="P22" s="198">
        <v>192103</v>
      </c>
      <c r="Q22" s="199" t="s">
        <v>109</v>
      </c>
      <c r="R22" s="199" t="s">
        <v>109</v>
      </c>
      <c r="S22" s="198">
        <v>2</v>
      </c>
      <c r="T22" s="198">
        <v>2071</v>
      </c>
      <c r="U22" s="198">
        <v>35</v>
      </c>
      <c r="V22" s="197">
        <v>17562</v>
      </c>
    </row>
    <row r="23" spans="1:23" ht="14.25" hidden="1" customHeight="1" x14ac:dyDescent="0.15">
      <c r="A23" s="194"/>
      <c r="B23" s="193">
        <v>13</v>
      </c>
      <c r="C23" s="198">
        <v>100</v>
      </c>
      <c r="D23" s="198">
        <v>41200</v>
      </c>
      <c r="E23" s="198">
        <v>10269</v>
      </c>
      <c r="F23" s="199">
        <v>6943548</v>
      </c>
      <c r="G23" s="198">
        <v>2463</v>
      </c>
      <c r="H23" s="198">
        <v>1163598</v>
      </c>
      <c r="I23" s="198">
        <v>1125</v>
      </c>
      <c r="J23" s="198">
        <v>234219</v>
      </c>
      <c r="K23" s="198">
        <v>1162</v>
      </c>
      <c r="L23" s="198">
        <v>1050198</v>
      </c>
      <c r="M23" s="198">
        <v>89</v>
      </c>
      <c r="N23" s="198">
        <v>76802</v>
      </c>
      <c r="O23" s="198">
        <v>253</v>
      </c>
      <c r="P23" s="198">
        <v>199418</v>
      </c>
      <c r="Q23" s="199" t="s">
        <v>109</v>
      </c>
      <c r="R23" s="199" t="s">
        <v>109</v>
      </c>
      <c r="S23" s="198">
        <v>1</v>
      </c>
      <c r="T23" s="198">
        <v>1036</v>
      </c>
      <c r="U23" s="198">
        <v>35</v>
      </c>
      <c r="V23" s="197">
        <v>17018</v>
      </c>
    </row>
    <row r="24" spans="1:23" ht="14.25" hidden="1" customHeight="1" x14ac:dyDescent="0.15">
      <c r="A24" s="194"/>
      <c r="B24" s="193">
        <v>14</v>
      </c>
      <c r="C24" s="191">
        <v>86</v>
      </c>
      <c r="D24" s="191">
        <v>35432</v>
      </c>
      <c r="E24" s="191">
        <v>11338</v>
      </c>
      <c r="F24" s="192">
        <v>7680226</v>
      </c>
      <c r="G24" s="191">
        <v>2306</v>
      </c>
      <c r="H24" s="191">
        <v>1094231</v>
      </c>
      <c r="I24" s="191">
        <v>1093</v>
      </c>
      <c r="J24" s="191">
        <v>227788</v>
      </c>
      <c r="K24" s="191">
        <v>1214</v>
      </c>
      <c r="L24" s="191">
        <v>1093333</v>
      </c>
      <c r="M24" s="191">
        <v>83</v>
      </c>
      <c r="N24" s="191">
        <v>71173</v>
      </c>
      <c r="O24" s="191">
        <v>246</v>
      </c>
      <c r="P24" s="191">
        <v>190715</v>
      </c>
      <c r="Q24" s="192" t="s">
        <v>109</v>
      </c>
      <c r="R24" s="192" t="s">
        <v>109</v>
      </c>
      <c r="S24" s="192" t="s">
        <v>109</v>
      </c>
      <c r="T24" s="192" t="s">
        <v>109</v>
      </c>
      <c r="U24" s="191">
        <v>35</v>
      </c>
      <c r="V24" s="190">
        <v>17059</v>
      </c>
    </row>
    <row r="25" spans="1:23" ht="14.25" hidden="1" customHeight="1" x14ac:dyDescent="0.15">
      <c r="A25" s="196"/>
      <c r="B25" s="193">
        <v>16</v>
      </c>
      <c r="C25" s="191">
        <v>48</v>
      </c>
      <c r="D25" s="191">
        <v>19541</v>
      </c>
      <c r="E25" s="191">
        <v>13501</v>
      </c>
      <c r="F25" s="192">
        <v>9055260</v>
      </c>
      <c r="G25" s="191">
        <v>1981</v>
      </c>
      <c r="H25" s="191">
        <v>935841</v>
      </c>
      <c r="I25" s="191">
        <v>982</v>
      </c>
      <c r="J25" s="191">
        <v>205270</v>
      </c>
      <c r="K25" s="191">
        <v>1252</v>
      </c>
      <c r="L25" s="191">
        <v>1107368</v>
      </c>
      <c r="M25" s="191">
        <v>75</v>
      </c>
      <c r="N25" s="191">
        <v>63560</v>
      </c>
      <c r="O25" s="191">
        <v>264</v>
      </c>
      <c r="P25" s="191">
        <v>199715</v>
      </c>
      <c r="Q25" s="192" t="s">
        <v>109</v>
      </c>
      <c r="R25" s="192" t="s">
        <v>109</v>
      </c>
      <c r="S25" s="192" t="s">
        <v>109</v>
      </c>
      <c r="T25" s="192" t="s">
        <v>109</v>
      </c>
      <c r="U25" s="191">
        <v>40</v>
      </c>
      <c r="V25" s="190">
        <v>19152</v>
      </c>
    </row>
    <row r="26" spans="1:23" ht="14.25" hidden="1" customHeight="1" x14ac:dyDescent="0.15">
      <c r="A26" s="196"/>
      <c r="B26" s="193">
        <v>17</v>
      </c>
      <c r="C26" s="191">
        <v>38</v>
      </c>
      <c r="D26" s="191">
        <v>15470</v>
      </c>
      <c r="E26" s="191">
        <v>14549</v>
      </c>
      <c r="F26" s="192">
        <v>9787302</v>
      </c>
      <c r="G26" s="191">
        <v>1809</v>
      </c>
      <c r="H26" s="191">
        <v>858828</v>
      </c>
      <c r="I26" s="191">
        <v>935</v>
      </c>
      <c r="J26" s="191">
        <v>196886</v>
      </c>
      <c r="K26" s="191">
        <v>1286</v>
      </c>
      <c r="L26" s="191">
        <v>1136514</v>
      </c>
      <c r="M26" s="191">
        <v>72</v>
      </c>
      <c r="N26" s="191">
        <v>61176</v>
      </c>
      <c r="O26" s="191">
        <v>248</v>
      </c>
      <c r="P26" s="191">
        <v>185925</v>
      </c>
      <c r="Q26" s="192" t="s">
        <v>109</v>
      </c>
      <c r="R26" s="192" t="s">
        <v>109</v>
      </c>
      <c r="S26" s="192" t="s">
        <v>109</v>
      </c>
      <c r="T26" s="192" t="s">
        <v>109</v>
      </c>
      <c r="U26" s="192">
        <v>40</v>
      </c>
      <c r="V26" s="201">
        <v>18966</v>
      </c>
    </row>
    <row r="27" spans="1:23" ht="14.25" hidden="1" customHeight="1" x14ac:dyDescent="0.15">
      <c r="A27" s="196"/>
      <c r="B27" s="193">
        <v>18</v>
      </c>
      <c r="C27" s="191">
        <v>26</v>
      </c>
      <c r="D27" s="191">
        <v>10551</v>
      </c>
      <c r="E27" s="191">
        <v>15762</v>
      </c>
      <c r="F27" s="192">
        <v>10594466</v>
      </c>
      <c r="G27" s="191">
        <v>1651</v>
      </c>
      <c r="H27" s="191">
        <v>783385</v>
      </c>
      <c r="I27" s="191">
        <v>881</v>
      </c>
      <c r="J27" s="191">
        <v>187698</v>
      </c>
      <c r="K27" s="191">
        <v>1320</v>
      </c>
      <c r="L27" s="191">
        <v>1160012</v>
      </c>
      <c r="M27" s="191">
        <v>71</v>
      </c>
      <c r="N27" s="191">
        <v>60199</v>
      </c>
      <c r="O27" s="191">
        <v>247</v>
      </c>
      <c r="P27" s="191">
        <v>183522</v>
      </c>
      <c r="Q27" s="192" t="s">
        <v>109</v>
      </c>
      <c r="R27" s="192" t="s">
        <v>109</v>
      </c>
      <c r="S27" s="192" t="s">
        <v>109</v>
      </c>
      <c r="T27" s="192" t="s">
        <v>109</v>
      </c>
      <c r="U27" s="192">
        <v>33</v>
      </c>
      <c r="V27" s="201">
        <v>15307</v>
      </c>
    </row>
    <row r="28" spans="1:23" ht="14.25" hidden="1" customHeight="1" x14ac:dyDescent="0.15">
      <c r="A28" s="196"/>
      <c r="B28" s="193">
        <v>20</v>
      </c>
      <c r="C28" s="191">
        <v>10</v>
      </c>
      <c r="D28" s="191">
        <v>4058</v>
      </c>
      <c r="E28" s="191">
        <v>17980</v>
      </c>
      <c r="F28" s="192">
        <v>12127198</v>
      </c>
      <c r="G28" s="191">
        <v>1313</v>
      </c>
      <c r="H28" s="191">
        <v>634969</v>
      </c>
      <c r="I28" s="191">
        <v>812</v>
      </c>
      <c r="J28" s="191">
        <v>170868</v>
      </c>
      <c r="K28" s="191">
        <v>1416</v>
      </c>
      <c r="L28" s="191">
        <v>1237211</v>
      </c>
      <c r="M28" s="191">
        <v>64</v>
      </c>
      <c r="N28" s="191">
        <v>54456</v>
      </c>
      <c r="O28" s="191">
        <v>244</v>
      </c>
      <c r="P28" s="191">
        <v>184303</v>
      </c>
      <c r="Q28" s="192" t="s">
        <v>109</v>
      </c>
      <c r="R28" s="192" t="s">
        <v>109</v>
      </c>
      <c r="S28" s="192" t="s">
        <v>109</v>
      </c>
      <c r="T28" s="192" t="s">
        <v>109</v>
      </c>
      <c r="U28" s="192">
        <v>30</v>
      </c>
      <c r="V28" s="201">
        <v>13647</v>
      </c>
    </row>
    <row r="29" spans="1:23" ht="14.25" hidden="1" customHeight="1" x14ac:dyDescent="0.15">
      <c r="A29" s="196"/>
      <c r="B29" s="193">
        <v>21</v>
      </c>
      <c r="C29" s="191">
        <v>7</v>
      </c>
      <c r="D29" s="191">
        <v>2059</v>
      </c>
      <c r="E29" s="191">
        <v>18978</v>
      </c>
      <c r="F29" s="192">
        <v>12823074</v>
      </c>
      <c r="G29" s="191">
        <v>1224</v>
      </c>
      <c r="H29" s="191">
        <v>592167</v>
      </c>
      <c r="I29" s="191">
        <v>750</v>
      </c>
      <c r="J29" s="191">
        <v>156012</v>
      </c>
      <c r="K29" s="191">
        <v>1459</v>
      </c>
      <c r="L29" s="191">
        <v>1271290</v>
      </c>
      <c r="M29" s="191">
        <v>57</v>
      </c>
      <c r="N29" s="191">
        <v>48714</v>
      </c>
      <c r="O29" s="191">
        <v>229</v>
      </c>
      <c r="P29" s="191">
        <v>172139</v>
      </c>
      <c r="Q29" s="192"/>
      <c r="R29" s="192"/>
      <c r="S29" s="192"/>
      <c r="T29" s="192"/>
      <c r="U29" s="192">
        <v>25</v>
      </c>
      <c r="V29" s="201">
        <v>11361</v>
      </c>
    </row>
    <row r="30" spans="1:23" ht="14.25" hidden="1" customHeight="1" x14ac:dyDescent="0.15">
      <c r="A30" s="195"/>
      <c r="B30" s="193">
        <v>22</v>
      </c>
      <c r="C30" s="191">
        <v>3</v>
      </c>
      <c r="D30" s="191">
        <v>440</v>
      </c>
      <c r="E30" s="191">
        <v>19723</v>
      </c>
      <c r="F30" s="192">
        <v>13350622</v>
      </c>
      <c r="G30" s="191">
        <v>1065</v>
      </c>
      <c r="H30" s="191">
        <v>518319</v>
      </c>
      <c r="I30" s="191">
        <v>687</v>
      </c>
      <c r="J30" s="191">
        <v>145008</v>
      </c>
      <c r="K30" s="191">
        <v>1486</v>
      </c>
      <c r="L30" s="191">
        <v>1292539</v>
      </c>
      <c r="M30" s="191">
        <v>56</v>
      </c>
      <c r="N30" s="191">
        <v>47922</v>
      </c>
      <c r="O30" s="191">
        <v>238</v>
      </c>
      <c r="P30" s="191">
        <v>179919</v>
      </c>
      <c r="Q30" s="192"/>
      <c r="R30" s="192"/>
      <c r="S30" s="192"/>
      <c r="T30" s="192"/>
      <c r="U30" s="192">
        <v>25</v>
      </c>
      <c r="V30" s="201">
        <v>11365</v>
      </c>
    </row>
    <row r="31" spans="1:23" ht="14.25" customHeight="1" x14ac:dyDescent="0.15">
      <c r="A31" s="194" t="s">
        <v>111</v>
      </c>
      <c r="B31" s="193">
        <v>30</v>
      </c>
      <c r="E31" s="181">
        <v>26871</v>
      </c>
      <c r="F31" s="182">
        <v>18183469</v>
      </c>
      <c r="G31" s="181">
        <v>298</v>
      </c>
      <c r="H31" s="181">
        <v>150564</v>
      </c>
      <c r="I31" s="181">
        <v>266</v>
      </c>
      <c r="J31" s="181">
        <v>58055</v>
      </c>
      <c r="K31" s="181">
        <v>1715</v>
      </c>
      <c r="L31" s="181">
        <v>1466698</v>
      </c>
      <c r="M31" s="181">
        <v>26</v>
      </c>
      <c r="N31" s="181">
        <v>21431</v>
      </c>
      <c r="O31" s="181">
        <v>215</v>
      </c>
      <c r="P31" s="181">
        <v>169146</v>
      </c>
      <c r="U31" s="181">
        <v>25</v>
      </c>
      <c r="V31" s="190">
        <v>11710</v>
      </c>
    </row>
    <row r="32" spans="1:23" ht="14.25" customHeight="1" x14ac:dyDescent="0.15">
      <c r="A32" s="194"/>
      <c r="B32" s="193">
        <v>1</v>
      </c>
      <c r="C32" s="191"/>
      <c r="D32" s="191"/>
      <c r="E32" s="191">
        <v>27309</v>
      </c>
      <c r="F32" s="192">
        <v>18538778</v>
      </c>
      <c r="G32" s="191">
        <v>252</v>
      </c>
      <c r="H32" s="191">
        <v>128104</v>
      </c>
      <c r="I32" s="191">
        <v>224</v>
      </c>
      <c r="J32" s="191">
        <v>49266</v>
      </c>
      <c r="K32" s="191">
        <v>1721</v>
      </c>
      <c r="L32" s="191">
        <v>1472370</v>
      </c>
      <c r="M32" s="191">
        <v>24</v>
      </c>
      <c r="N32" s="191">
        <v>19893</v>
      </c>
      <c r="O32" s="191">
        <v>204</v>
      </c>
      <c r="P32" s="191">
        <v>159173</v>
      </c>
      <c r="Q32" s="191"/>
      <c r="R32" s="191"/>
      <c r="S32" s="191"/>
      <c r="T32" s="191"/>
      <c r="U32" s="191">
        <v>20</v>
      </c>
      <c r="V32" s="190">
        <v>9149</v>
      </c>
    </row>
    <row r="33" spans="1:22" ht="14.25" customHeight="1" x14ac:dyDescent="0.15">
      <c r="A33" s="194"/>
      <c r="B33" s="193">
        <v>2</v>
      </c>
      <c r="C33" s="191"/>
      <c r="D33" s="191"/>
      <c r="E33" s="191">
        <v>27660</v>
      </c>
      <c r="F33" s="192">
        <v>18849184</v>
      </c>
      <c r="G33" s="191">
        <v>204</v>
      </c>
      <c r="H33" s="191">
        <v>103439</v>
      </c>
      <c r="I33" s="191">
        <v>188</v>
      </c>
      <c r="J33" s="191">
        <v>42546</v>
      </c>
      <c r="K33" s="191">
        <v>1752</v>
      </c>
      <c r="L33" s="191">
        <v>1502919</v>
      </c>
      <c r="M33" s="191">
        <v>21</v>
      </c>
      <c r="N33" s="191">
        <v>17588</v>
      </c>
      <c r="O33" s="191">
        <v>198</v>
      </c>
      <c r="P33" s="191">
        <v>155948</v>
      </c>
      <c r="Q33" s="191"/>
      <c r="R33" s="191"/>
      <c r="S33" s="191"/>
      <c r="T33" s="191"/>
      <c r="U33" s="191">
        <v>20</v>
      </c>
      <c r="V33" s="190">
        <v>8442</v>
      </c>
    </row>
    <row r="34" spans="1:22" ht="14.25" customHeight="1" x14ac:dyDescent="0.15">
      <c r="A34" s="194"/>
      <c r="B34" s="193"/>
      <c r="C34" s="198"/>
      <c r="D34" s="198"/>
      <c r="E34" s="198"/>
      <c r="F34" s="199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9"/>
      <c r="R34" s="199"/>
      <c r="S34" s="198"/>
      <c r="T34" s="198"/>
      <c r="U34" s="198"/>
      <c r="V34" s="197"/>
    </row>
    <row r="35" spans="1:22" ht="14.25" hidden="1" customHeight="1" x14ac:dyDescent="0.15">
      <c r="A35" s="194"/>
      <c r="B35" s="193">
        <v>12</v>
      </c>
      <c r="C35" s="198">
        <v>65</v>
      </c>
      <c r="D35" s="198">
        <v>26780</v>
      </c>
      <c r="E35" s="198">
        <v>5580</v>
      </c>
      <c r="F35" s="199">
        <v>3998987</v>
      </c>
      <c r="G35" s="198">
        <v>1955</v>
      </c>
      <c r="H35" s="198">
        <v>988442</v>
      </c>
      <c r="I35" s="198">
        <v>886</v>
      </c>
      <c r="J35" s="198">
        <v>185753</v>
      </c>
      <c r="K35" s="198">
        <v>470</v>
      </c>
      <c r="L35" s="198">
        <v>418596</v>
      </c>
      <c r="M35" s="198">
        <v>58</v>
      </c>
      <c r="N35" s="198">
        <v>50666</v>
      </c>
      <c r="O35" s="198">
        <v>116</v>
      </c>
      <c r="P35" s="198">
        <v>91889</v>
      </c>
      <c r="Q35" s="199" t="s">
        <v>109</v>
      </c>
      <c r="R35" s="199" t="s">
        <v>109</v>
      </c>
      <c r="S35" s="198">
        <v>2</v>
      </c>
      <c r="T35" s="198">
        <v>2303</v>
      </c>
      <c r="U35" s="198">
        <v>29</v>
      </c>
      <c r="V35" s="197">
        <v>15258</v>
      </c>
    </row>
    <row r="36" spans="1:22" ht="14.25" hidden="1" customHeight="1" x14ac:dyDescent="0.15">
      <c r="A36" s="194"/>
      <c r="B36" s="193">
        <v>13</v>
      </c>
      <c r="C36" s="198">
        <v>49</v>
      </c>
      <c r="D36" s="198">
        <v>20188</v>
      </c>
      <c r="E36" s="198">
        <v>6177</v>
      </c>
      <c r="F36" s="199">
        <v>4427828</v>
      </c>
      <c r="G36" s="198">
        <v>1821</v>
      </c>
      <c r="H36" s="198">
        <v>926621</v>
      </c>
      <c r="I36" s="198">
        <v>857</v>
      </c>
      <c r="J36" s="198">
        <v>180309</v>
      </c>
      <c r="K36" s="198">
        <v>466</v>
      </c>
      <c r="L36" s="198">
        <v>413338</v>
      </c>
      <c r="M36" s="198">
        <v>56</v>
      </c>
      <c r="N36" s="198">
        <v>48856</v>
      </c>
      <c r="O36" s="198">
        <v>113</v>
      </c>
      <c r="P36" s="198">
        <v>89355</v>
      </c>
      <c r="Q36" s="199" t="s">
        <v>109</v>
      </c>
      <c r="R36" s="199" t="s">
        <v>109</v>
      </c>
      <c r="S36" s="198">
        <v>1</v>
      </c>
      <c r="T36" s="198">
        <v>1267</v>
      </c>
      <c r="U36" s="198">
        <v>27</v>
      </c>
      <c r="V36" s="197">
        <v>14084</v>
      </c>
    </row>
    <row r="37" spans="1:22" ht="14.25" hidden="1" customHeight="1" x14ac:dyDescent="0.15">
      <c r="A37" s="194"/>
      <c r="B37" s="193">
        <v>14</v>
      </c>
      <c r="C37" s="191">
        <v>39</v>
      </c>
      <c r="D37" s="191">
        <v>16068</v>
      </c>
      <c r="E37" s="191">
        <v>6763</v>
      </c>
      <c r="F37" s="192">
        <v>4861942</v>
      </c>
      <c r="G37" s="191">
        <v>1678</v>
      </c>
      <c r="H37" s="191">
        <v>855704</v>
      </c>
      <c r="I37" s="191">
        <v>815</v>
      </c>
      <c r="J37" s="191">
        <v>172067</v>
      </c>
      <c r="K37" s="191">
        <v>488</v>
      </c>
      <c r="L37" s="191">
        <v>432419</v>
      </c>
      <c r="M37" s="191">
        <v>52</v>
      </c>
      <c r="N37" s="191">
        <v>42237</v>
      </c>
      <c r="O37" s="191">
        <v>109</v>
      </c>
      <c r="P37" s="191">
        <v>85367</v>
      </c>
      <c r="Q37" s="192" t="s">
        <v>109</v>
      </c>
      <c r="R37" s="192" t="s">
        <v>109</v>
      </c>
      <c r="S37" s="191">
        <v>1</v>
      </c>
      <c r="T37" s="191">
        <v>1267</v>
      </c>
      <c r="U37" s="191">
        <v>29</v>
      </c>
      <c r="V37" s="190">
        <v>14989</v>
      </c>
    </row>
    <row r="38" spans="1:22" ht="14.25" hidden="1" customHeight="1" x14ac:dyDescent="0.15">
      <c r="A38" s="196"/>
      <c r="B38" s="193">
        <v>16</v>
      </c>
      <c r="C38" s="191">
        <v>23</v>
      </c>
      <c r="D38" s="191">
        <v>9363</v>
      </c>
      <c r="E38" s="191">
        <v>7881</v>
      </c>
      <c r="F38" s="192">
        <v>5615547</v>
      </c>
      <c r="G38" s="191">
        <v>1426</v>
      </c>
      <c r="H38" s="191">
        <v>725529</v>
      </c>
      <c r="I38" s="191">
        <v>726</v>
      </c>
      <c r="J38" s="191">
        <v>154544</v>
      </c>
      <c r="K38" s="191">
        <v>499</v>
      </c>
      <c r="L38" s="191">
        <v>434782</v>
      </c>
      <c r="M38" s="191">
        <v>46</v>
      </c>
      <c r="N38" s="191">
        <v>39725</v>
      </c>
      <c r="O38" s="191">
        <v>107</v>
      </c>
      <c r="P38" s="191">
        <v>85121</v>
      </c>
      <c r="Q38" s="192" t="s">
        <v>109</v>
      </c>
      <c r="R38" s="192" t="s">
        <v>109</v>
      </c>
      <c r="S38" s="192" t="s">
        <v>109</v>
      </c>
      <c r="T38" s="192" t="s">
        <v>109</v>
      </c>
      <c r="U38" s="191">
        <v>28</v>
      </c>
      <c r="V38" s="190">
        <v>13787</v>
      </c>
    </row>
    <row r="39" spans="1:22" ht="14.25" hidden="1" customHeight="1" x14ac:dyDescent="0.15">
      <c r="A39" s="196"/>
      <c r="B39" s="193">
        <v>17</v>
      </c>
      <c r="C39" s="191">
        <v>15</v>
      </c>
      <c r="D39" s="191">
        <v>6107</v>
      </c>
      <c r="E39" s="191">
        <v>8485</v>
      </c>
      <c r="F39" s="192">
        <v>6058128</v>
      </c>
      <c r="G39" s="191">
        <v>1284</v>
      </c>
      <c r="H39" s="191">
        <v>656116</v>
      </c>
      <c r="I39" s="191">
        <v>691</v>
      </c>
      <c r="J39" s="191">
        <v>149039</v>
      </c>
      <c r="K39" s="191">
        <v>502</v>
      </c>
      <c r="L39" s="191">
        <v>437595</v>
      </c>
      <c r="M39" s="191">
        <v>43</v>
      </c>
      <c r="N39" s="191">
        <v>37341</v>
      </c>
      <c r="O39" s="191">
        <v>103</v>
      </c>
      <c r="P39" s="191">
        <v>79146</v>
      </c>
      <c r="Q39" s="192" t="s">
        <v>109</v>
      </c>
      <c r="R39" s="192" t="s">
        <v>109</v>
      </c>
      <c r="S39" s="192" t="s">
        <v>109</v>
      </c>
      <c r="T39" s="192" t="s">
        <v>109</v>
      </c>
      <c r="U39" s="191">
        <v>28</v>
      </c>
      <c r="V39" s="190">
        <v>13680</v>
      </c>
    </row>
    <row r="40" spans="1:22" ht="14.25" hidden="1" customHeight="1" x14ac:dyDescent="0.15">
      <c r="A40" s="196"/>
      <c r="B40" s="193">
        <v>18</v>
      </c>
      <c r="C40" s="191">
        <v>10</v>
      </c>
      <c r="D40" s="191">
        <v>4058</v>
      </c>
      <c r="E40" s="191">
        <v>9099</v>
      </c>
      <c r="F40" s="192">
        <v>6495591</v>
      </c>
      <c r="G40" s="191">
        <v>1161</v>
      </c>
      <c r="H40" s="191">
        <v>595696</v>
      </c>
      <c r="I40" s="191">
        <v>654</v>
      </c>
      <c r="J40" s="191">
        <v>141824</v>
      </c>
      <c r="K40" s="191">
        <v>517</v>
      </c>
      <c r="L40" s="191">
        <v>448643</v>
      </c>
      <c r="M40" s="191">
        <v>35</v>
      </c>
      <c r="N40" s="191">
        <v>30496</v>
      </c>
      <c r="O40" s="191">
        <v>106</v>
      </c>
      <c r="P40" s="191">
        <v>83050</v>
      </c>
      <c r="Q40" s="192" t="s">
        <v>109</v>
      </c>
      <c r="R40" s="192" t="s">
        <v>109</v>
      </c>
      <c r="S40" s="192" t="s">
        <v>109</v>
      </c>
      <c r="T40" s="192" t="s">
        <v>109</v>
      </c>
      <c r="U40" s="191">
        <v>28</v>
      </c>
      <c r="V40" s="190">
        <v>13534</v>
      </c>
    </row>
    <row r="41" spans="1:22" ht="14.25" hidden="1" customHeight="1" x14ac:dyDescent="0.15">
      <c r="A41" s="196"/>
      <c r="B41" s="193">
        <v>20</v>
      </c>
      <c r="C41" s="191">
        <v>6</v>
      </c>
      <c r="D41" s="191">
        <v>2435</v>
      </c>
      <c r="E41" s="191">
        <v>10207</v>
      </c>
      <c r="F41" s="192">
        <v>7328732</v>
      </c>
      <c r="G41" s="191">
        <v>920</v>
      </c>
      <c r="H41" s="191">
        <v>477464</v>
      </c>
      <c r="I41" s="191">
        <v>569</v>
      </c>
      <c r="J41" s="191">
        <v>124368</v>
      </c>
      <c r="K41" s="191">
        <v>552</v>
      </c>
      <c r="L41" s="191">
        <v>477359</v>
      </c>
      <c r="M41" s="191">
        <v>24</v>
      </c>
      <c r="N41" s="191">
        <v>20792</v>
      </c>
      <c r="O41" s="191">
        <v>97</v>
      </c>
      <c r="P41" s="191">
        <v>77769</v>
      </c>
      <c r="Q41" s="192" t="s">
        <v>109</v>
      </c>
      <c r="R41" s="192" t="s">
        <v>109</v>
      </c>
      <c r="S41" s="192" t="s">
        <v>109</v>
      </c>
      <c r="T41" s="192" t="s">
        <v>109</v>
      </c>
      <c r="U41" s="191">
        <v>26</v>
      </c>
      <c r="V41" s="190">
        <v>12723</v>
      </c>
    </row>
    <row r="42" spans="1:22" ht="14.25" hidden="1" customHeight="1" x14ac:dyDescent="0.15">
      <c r="A42" s="196"/>
      <c r="B42" s="193">
        <v>21</v>
      </c>
      <c r="C42" s="191">
        <v>5</v>
      </c>
      <c r="D42" s="191">
        <v>1010</v>
      </c>
      <c r="E42" s="191">
        <v>10717</v>
      </c>
      <c r="F42" s="192">
        <v>7698600</v>
      </c>
      <c r="G42" s="191">
        <v>837</v>
      </c>
      <c r="H42" s="191">
        <v>434633</v>
      </c>
      <c r="I42" s="191">
        <v>522</v>
      </c>
      <c r="J42" s="191">
        <v>114576</v>
      </c>
      <c r="K42" s="191">
        <v>561</v>
      </c>
      <c r="L42" s="191">
        <v>483972</v>
      </c>
      <c r="M42" s="191">
        <v>21</v>
      </c>
      <c r="N42" s="191">
        <v>18020</v>
      </c>
      <c r="O42" s="191">
        <v>90</v>
      </c>
      <c r="P42" s="191">
        <v>72137</v>
      </c>
      <c r="Q42" s="192"/>
      <c r="R42" s="192"/>
      <c r="S42" s="192"/>
      <c r="T42" s="192"/>
      <c r="U42" s="191">
        <v>29</v>
      </c>
      <c r="V42" s="190">
        <v>14374</v>
      </c>
    </row>
    <row r="43" spans="1:22" ht="14.25" hidden="1" customHeight="1" x14ac:dyDescent="0.15">
      <c r="A43" s="195"/>
      <c r="B43" s="193">
        <v>22</v>
      </c>
      <c r="C43" s="191">
        <v>3</v>
      </c>
      <c r="D43" s="191">
        <v>200</v>
      </c>
      <c r="E43" s="191">
        <v>11086</v>
      </c>
      <c r="F43" s="192">
        <v>7971667</v>
      </c>
      <c r="G43" s="191">
        <v>745</v>
      </c>
      <c r="H43" s="191">
        <v>388940</v>
      </c>
      <c r="I43" s="191">
        <v>476</v>
      </c>
      <c r="J43" s="191">
        <v>105433</v>
      </c>
      <c r="K43" s="191">
        <v>574</v>
      </c>
      <c r="L43" s="191">
        <v>494725</v>
      </c>
      <c r="M43" s="191">
        <v>20</v>
      </c>
      <c r="N43" s="191">
        <v>17228</v>
      </c>
      <c r="O43" s="191">
        <v>88</v>
      </c>
      <c r="P43" s="191">
        <v>70293</v>
      </c>
      <c r="Q43" s="192"/>
      <c r="R43" s="192"/>
      <c r="S43" s="192"/>
      <c r="T43" s="192"/>
      <c r="U43" s="191">
        <v>25</v>
      </c>
      <c r="V43" s="190">
        <v>12502</v>
      </c>
    </row>
    <row r="44" spans="1:22" ht="14.25" customHeight="1" x14ac:dyDescent="0.15">
      <c r="A44" s="194" t="s">
        <v>54</v>
      </c>
      <c r="B44" s="193">
        <v>30</v>
      </c>
      <c r="E44" s="181">
        <v>14238</v>
      </c>
      <c r="F44" s="182">
        <v>10126832</v>
      </c>
      <c r="G44" s="181">
        <v>198</v>
      </c>
      <c r="H44" s="181">
        <v>105718</v>
      </c>
      <c r="I44" s="181">
        <v>148</v>
      </c>
      <c r="J44" s="181">
        <v>33297</v>
      </c>
      <c r="K44" s="181">
        <v>656</v>
      </c>
      <c r="L44" s="181">
        <v>557493</v>
      </c>
      <c r="M44" s="181">
        <v>5</v>
      </c>
      <c r="N44" s="181">
        <v>4286</v>
      </c>
      <c r="O44" s="181">
        <v>95</v>
      </c>
      <c r="P44" s="181">
        <v>74661</v>
      </c>
      <c r="U44" s="181">
        <v>7</v>
      </c>
      <c r="V44" s="190">
        <v>3462</v>
      </c>
    </row>
    <row r="45" spans="1:22" ht="14.25" customHeight="1" x14ac:dyDescent="0.15">
      <c r="A45" s="194"/>
      <c r="B45" s="193">
        <v>1</v>
      </c>
      <c r="C45" s="191"/>
      <c r="D45" s="191"/>
      <c r="E45" s="191">
        <v>14395</v>
      </c>
      <c r="F45" s="192">
        <v>10255497</v>
      </c>
      <c r="G45" s="191">
        <v>157</v>
      </c>
      <c r="H45" s="191">
        <v>83788</v>
      </c>
      <c r="I45" s="191">
        <v>124</v>
      </c>
      <c r="J45" s="191">
        <v>27567</v>
      </c>
      <c r="K45" s="191">
        <v>681</v>
      </c>
      <c r="L45" s="191">
        <v>576426</v>
      </c>
      <c r="M45" s="191">
        <v>4</v>
      </c>
      <c r="N45" s="191">
        <v>3510</v>
      </c>
      <c r="O45" s="191">
        <v>103</v>
      </c>
      <c r="P45" s="191">
        <v>79801</v>
      </c>
      <c r="Q45" s="191"/>
      <c r="R45" s="191"/>
      <c r="S45" s="191"/>
      <c r="T45" s="191"/>
      <c r="U45" s="191">
        <v>8</v>
      </c>
      <c r="V45" s="190">
        <v>3713</v>
      </c>
    </row>
    <row r="46" spans="1:22" ht="14.25" customHeight="1" x14ac:dyDescent="0.15">
      <c r="A46" s="194"/>
      <c r="B46" s="193">
        <v>2</v>
      </c>
      <c r="C46" s="191"/>
      <c r="D46" s="191"/>
      <c r="E46" s="191">
        <v>14534</v>
      </c>
      <c r="F46" s="192">
        <v>10386053</v>
      </c>
      <c r="G46" s="191">
        <v>131</v>
      </c>
      <c r="H46" s="191">
        <v>70508</v>
      </c>
      <c r="I46" s="191">
        <v>104</v>
      </c>
      <c r="J46" s="191">
        <v>21962</v>
      </c>
      <c r="K46" s="191">
        <v>700</v>
      </c>
      <c r="L46" s="191">
        <v>593689</v>
      </c>
      <c r="M46" s="191">
        <v>3</v>
      </c>
      <c r="N46" s="191">
        <v>2541</v>
      </c>
      <c r="O46" s="191">
        <v>97</v>
      </c>
      <c r="P46" s="191">
        <v>72657</v>
      </c>
      <c r="Q46" s="191"/>
      <c r="R46" s="191"/>
      <c r="S46" s="191"/>
      <c r="T46" s="191"/>
      <c r="U46" s="191">
        <v>8</v>
      </c>
      <c r="V46" s="190">
        <v>3402</v>
      </c>
    </row>
    <row r="47" spans="1:22" ht="14.25" customHeight="1" x14ac:dyDescent="0.15">
      <c r="A47" s="194"/>
      <c r="B47" s="193"/>
      <c r="C47" s="198"/>
      <c r="D47" s="198"/>
      <c r="E47" s="198"/>
      <c r="F47" s="199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9"/>
      <c r="R47" s="199"/>
      <c r="S47" s="198"/>
      <c r="T47" s="198"/>
      <c r="U47" s="198"/>
      <c r="V47" s="197"/>
    </row>
    <row r="48" spans="1:22" ht="14.25" hidden="1" customHeight="1" x14ac:dyDescent="0.15">
      <c r="A48" s="200"/>
      <c r="B48" s="193">
        <v>12</v>
      </c>
      <c r="C48" s="198">
        <v>65</v>
      </c>
      <c r="D48" s="198">
        <v>26780</v>
      </c>
      <c r="E48" s="198">
        <v>8028</v>
      </c>
      <c r="F48" s="199">
        <v>5341491</v>
      </c>
      <c r="G48" s="198">
        <v>1805</v>
      </c>
      <c r="H48" s="198">
        <v>831721</v>
      </c>
      <c r="I48" s="198">
        <v>857</v>
      </c>
      <c r="J48" s="198">
        <v>170221</v>
      </c>
      <c r="K48" s="198">
        <v>748</v>
      </c>
      <c r="L48" s="198">
        <v>667852</v>
      </c>
      <c r="M48" s="198">
        <v>50</v>
      </c>
      <c r="N48" s="198">
        <v>43025</v>
      </c>
      <c r="O48" s="198">
        <v>233</v>
      </c>
      <c r="P48" s="198">
        <v>175644</v>
      </c>
      <c r="Q48" s="199" t="s">
        <v>109</v>
      </c>
      <c r="R48" s="199" t="s">
        <v>109</v>
      </c>
      <c r="S48" s="198">
        <v>1</v>
      </c>
      <c r="T48" s="198">
        <v>804</v>
      </c>
      <c r="U48" s="198">
        <v>28</v>
      </c>
      <c r="V48" s="197">
        <v>14059</v>
      </c>
    </row>
    <row r="49" spans="1:22" ht="14.25" hidden="1" customHeight="1" x14ac:dyDescent="0.15">
      <c r="A49" s="194"/>
      <c r="B49" s="193">
        <v>13</v>
      </c>
      <c r="C49" s="198">
        <v>54</v>
      </c>
      <c r="D49" s="198">
        <v>22248</v>
      </c>
      <c r="E49" s="198">
        <v>8992</v>
      </c>
      <c r="F49" s="199">
        <v>6001016</v>
      </c>
      <c r="G49" s="198">
        <v>1694</v>
      </c>
      <c r="H49" s="198">
        <v>781430</v>
      </c>
      <c r="I49" s="198">
        <v>823</v>
      </c>
      <c r="J49" s="198">
        <v>164251</v>
      </c>
      <c r="K49" s="198">
        <v>754</v>
      </c>
      <c r="L49" s="198">
        <v>670856</v>
      </c>
      <c r="M49" s="198">
        <v>47</v>
      </c>
      <c r="N49" s="198">
        <v>40613</v>
      </c>
      <c r="O49" s="198">
        <v>240</v>
      </c>
      <c r="P49" s="198">
        <v>183267</v>
      </c>
      <c r="Q49" s="199" t="s">
        <v>109</v>
      </c>
      <c r="R49" s="199" t="s">
        <v>109</v>
      </c>
      <c r="S49" s="199" t="s">
        <v>109</v>
      </c>
      <c r="T49" s="199" t="s">
        <v>109</v>
      </c>
      <c r="U49" s="198">
        <v>32</v>
      </c>
      <c r="V49" s="197">
        <v>15853</v>
      </c>
    </row>
    <row r="50" spans="1:22" ht="14.25" hidden="1" customHeight="1" x14ac:dyDescent="0.15">
      <c r="A50" s="194"/>
      <c r="B50" s="193">
        <v>14</v>
      </c>
      <c r="C50" s="191">
        <v>38</v>
      </c>
      <c r="D50" s="191">
        <v>15656</v>
      </c>
      <c r="E50" s="191">
        <v>10007</v>
      </c>
      <c r="F50" s="192">
        <v>6701309</v>
      </c>
      <c r="G50" s="191">
        <v>1588</v>
      </c>
      <c r="H50" s="191">
        <v>733517</v>
      </c>
      <c r="I50" s="191">
        <v>788</v>
      </c>
      <c r="J50" s="191">
        <v>158125</v>
      </c>
      <c r="K50" s="191">
        <v>769</v>
      </c>
      <c r="L50" s="191">
        <v>681484</v>
      </c>
      <c r="M50" s="191">
        <v>44</v>
      </c>
      <c r="N50" s="191">
        <v>37999</v>
      </c>
      <c r="O50" s="191">
        <v>246</v>
      </c>
      <c r="P50" s="191">
        <v>186209</v>
      </c>
      <c r="Q50" s="192" t="s">
        <v>109</v>
      </c>
      <c r="R50" s="192" t="s">
        <v>109</v>
      </c>
      <c r="S50" s="192" t="s">
        <v>109</v>
      </c>
      <c r="T50" s="192" t="s">
        <v>109</v>
      </c>
      <c r="U50" s="191">
        <v>35</v>
      </c>
      <c r="V50" s="190">
        <v>17355</v>
      </c>
    </row>
    <row r="51" spans="1:22" ht="14.25" hidden="1" customHeight="1" x14ac:dyDescent="0.15">
      <c r="A51" s="196"/>
      <c r="B51" s="193">
        <v>16</v>
      </c>
      <c r="C51" s="191">
        <v>29</v>
      </c>
      <c r="D51" s="191">
        <v>11806</v>
      </c>
      <c r="E51" s="191">
        <v>12021</v>
      </c>
      <c r="F51" s="192">
        <v>8005667</v>
      </c>
      <c r="G51" s="191">
        <v>1340</v>
      </c>
      <c r="H51" s="191">
        <v>612580</v>
      </c>
      <c r="I51" s="191">
        <v>700</v>
      </c>
      <c r="J51" s="191">
        <v>140363</v>
      </c>
      <c r="K51" s="191">
        <v>794</v>
      </c>
      <c r="L51" s="191">
        <v>692223</v>
      </c>
      <c r="M51" s="191">
        <v>38</v>
      </c>
      <c r="N51" s="191">
        <v>32574</v>
      </c>
      <c r="O51" s="191">
        <v>247</v>
      </c>
      <c r="P51" s="191">
        <v>187952</v>
      </c>
      <c r="Q51" s="192" t="s">
        <v>109</v>
      </c>
      <c r="R51" s="192" t="s">
        <v>109</v>
      </c>
      <c r="S51" s="192" t="s">
        <v>109</v>
      </c>
      <c r="T51" s="192" t="s">
        <v>109</v>
      </c>
      <c r="U51" s="191">
        <v>33</v>
      </c>
      <c r="V51" s="190">
        <v>15510</v>
      </c>
    </row>
    <row r="52" spans="1:22" ht="14.25" hidden="1" customHeight="1" x14ac:dyDescent="0.15">
      <c r="A52" s="196"/>
      <c r="B52" s="193">
        <v>17</v>
      </c>
      <c r="C52" s="191">
        <v>26</v>
      </c>
      <c r="D52" s="191">
        <v>10585</v>
      </c>
      <c r="E52" s="191">
        <v>13063</v>
      </c>
      <c r="F52" s="192">
        <v>8724196</v>
      </c>
      <c r="G52" s="191">
        <v>1224</v>
      </c>
      <c r="H52" s="191">
        <v>562632</v>
      </c>
      <c r="I52" s="191">
        <v>648</v>
      </c>
      <c r="J52" s="191">
        <v>129234</v>
      </c>
      <c r="K52" s="191">
        <v>821</v>
      </c>
      <c r="L52" s="191">
        <v>714545</v>
      </c>
      <c r="M52" s="191">
        <v>37</v>
      </c>
      <c r="N52" s="191">
        <v>31780</v>
      </c>
      <c r="O52" s="191">
        <v>257</v>
      </c>
      <c r="P52" s="191">
        <v>198107</v>
      </c>
      <c r="Q52" s="192" t="s">
        <v>109</v>
      </c>
      <c r="R52" s="192" t="s">
        <v>109</v>
      </c>
      <c r="S52" s="192" t="s">
        <v>109</v>
      </c>
      <c r="T52" s="192" t="s">
        <v>109</v>
      </c>
      <c r="U52" s="191">
        <v>31</v>
      </c>
      <c r="V52" s="190">
        <v>14496</v>
      </c>
    </row>
    <row r="53" spans="1:22" ht="14.25" hidden="1" customHeight="1" x14ac:dyDescent="0.15">
      <c r="A53" s="196"/>
      <c r="B53" s="193">
        <v>18</v>
      </c>
      <c r="C53" s="191">
        <v>22</v>
      </c>
      <c r="D53" s="191">
        <v>8928</v>
      </c>
      <c r="E53" s="191">
        <v>14191</v>
      </c>
      <c r="F53" s="192">
        <v>9482060</v>
      </c>
      <c r="G53" s="191">
        <v>1117</v>
      </c>
      <c r="H53" s="191">
        <v>512944</v>
      </c>
      <c r="I53" s="191">
        <v>612</v>
      </c>
      <c r="J53" s="191">
        <v>122027</v>
      </c>
      <c r="K53" s="191">
        <v>835</v>
      </c>
      <c r="L53" s="191">
        <v>722428</v>
      </c>
      <c r="M53" s="191">
        <v>35</v>
      </c>
      <c r="N53" s="191">
        <v>30100</v>
      </c>
      <c r="O53" s="191">
        <v>244</v>
      </c>
      <c r="P53" s="191">
        <v>189093</v>
      </c>
      <c r="Q53" s="192" t="s">
        <v>109</v>
      </c>
      <c r="R53" s="192" t="s">
        <v>109</v>
      </c>
      <c r="S53" s="192" t="s">
        <v>109</v>
      </c>
      <c r="T53" s="192" t="s">
        <v>109</v>
      </c>
      <c r="U53" s="191">
        <v>29</v>
      </c>
      <c r="V53" s="190">
        <v>13382</v>
      </c>
    </row>
    <row r="54" spans="1:22" ht="14.25" hidden="1" customHeight="1" x14ac:dyDescent="0.15">
      <c r="A54" s="196"/>
      <c r="B54" s="193">
        <v>20</v>
      </c>
      <c r="C54" s="191">
        <v>9</v>
      </c>
      <c r="D54" s="191">
        <v>3652</v>
      </c>
      <c r="E54" s="191">
        <v>16250</v>
      </c>
      <c r="F54" s="192">
        <v>10945823</v>
      </c>
      <c r="G54" s="191">
        <v>887</v>
      </c>
      <c r="H54" s="191">
        <v>414744</v>
      </c>
      <c r="I54" s="191">
        <v>548</v>
      </c>
      <c r="J54" s="191">
        <v>109094</v>
      </c>
      <c r="K54" s="191">
        <v>880</v>
      </c>
      <c r="L54" s="191">
        <v>760324</v>
      </c>
      <c r="M54" s="191">
        <v>32</v>
      </c>
      <c r="N54" s="191">
        <v>27327</v>
      </c>
      <c r="O54" s="191">
        <v>243</v>
      </c>
      <c r="P54" s="191">
        <v>188894</v>
      </c>
      <c r="Q54" s="192" t="s">
        <v>109</v>
      </c>
      <c r="R54" s="192" t="s">
        <v>109</v>
      </c>
      <c r="S54" s="192" t="s">
        <v>109</v>
      </c>
      <c r="T54" s="192" t="s">
        <v>109</v>
      </c>
      <c r="U54" s="191">
        <v>26</v>
      </c>
      <c r="V54" s="190">
        <v>11782</v>
      </c>
    </row>
    <row r="55" spans="1:22" ht="14.25" hidden="1" customHeight="1" x14ac:dyDescent="0.15">
      <c r="A55" s="196"/>
      <c r="B55" s="193">
        <v>21</v>
      </c>
      <c r="C55" s="191">
        <v>3</v>
      </c>
      <c r="D55" s="191">
        <v>721</v>
      </c>
      <c r="E55" s="191">
        <v>17090</v>
      </c>
      <c r="F55" s="192">
        <v>11540834</v>
      </c>
      <c r="G55" s="191">
        <v>813</v>
      </c>
      <c r="H55" s="191">
        <v>380862</v>
      </c>
      <c r="I55" s="191">
        <v>507</v>
      </c>
      <c r="J55" s="191">
        <v>102229</v>
      </c>
      <c r="K55" s="191">
        <v>927</v>
      </c>
      <c r="L55" s="191">
        <v>799880</v>
      </c>
      <c r="M55" s="191">
        <v>31</v>
      </c>
      <c r="N55" s="191">
        <v>26535</v>
      </c>
      <c r="O55" s="191">
        <v>231</v>
      </c>
      <c r="P55" s="191">
        <v>177381</v>
      </c>
      <c r="Q55" s="192"/>
      <c r="R55" s="192"/>
      <c r="S55" s="192"/>
      <c r="T55" s="192"/>
      <c r="U55" s="191">
        <v>24</v>
      </c>
      <c r="V55" s="190">
        <v>10937</v>
      </c>
    </row>
    <row r="56" spans="1:22" ht="14.25" hidden="1" customHeight="1" x14ac:dyDescent="0.15">
      <c r="A56" s="195"/>
      <c r="B56" s="193">
        <v>22</v>
      </c>
      <c r="C56" s="192" t="s">
        <v>109</v>
      </c>
      <c r="D56" s="192" t="s">
        <v>109</v>
      </c>
      <c r="E56" s="191">
        <v>17716</v>
      </c>
      <c r="F56" s="192">
        <v>12006303</v>
      </c>
      <c r="G56" s="191">
        <v>713</v>
      </c>
      <c r="H56" s="191">
        <v>334467</v>
      </c>
      <c r="I56" s="191">
        <v>468</v>
      </c>
      <c r="J56" s="191">
        <v>94308</v>
      </c>
      <c r="K56" s="191">
        <v>935</v>
      </c>
      <c r="L56" s="191">
        <v>806233</v>
      </c>
      <c r="M56" s="191">
        <v>29</v>
      </c>
      <c r="N56" s="191">
        <v>24753</v>
      </c>
      <c r="O56" s="191">
        <v>223</v>
      </c>
      <c r="P56" s="191">
        <v>174082</v>
      </c>
      <c r="Q56" s="192"/>
      <c r="R56" s="192"/>
      <c r="S56" s="192"/>
      <c r="T56" s="192"/>
      <c r="U56" s="191">
        <v>26</v>
      </c>
      <c r="V56" s="190">
        <v>11759</v>
      </c>
    </row>
    <row r="57" spans="1:22" ht="14.25" customHeight="1" x14ac:dyDescent="0.15">
      <c r="A57" s="194" t="s">
        <v>53</v>
      </c>
      <c r="B57" s="193">
        <v>30</v>
      </c>
      <c r="E57" s="181">
        <v>23919</v>
      </c>
      <c r="F57" s="182">
        <v>16274217</v>
      </c>
      <c r="G57" s="181">
        <v>198</v>
      </c>
      <c r="H57" s="181">
        <v>93030</v>
      </c>
      <c r="I57" s="181">
        <v>170</v>
      </c>
      <c r="J57" s="181">
        <v>33246</v>
      </c>
      <c r="K57" s="181">
        <v>1149</v>
      </c>
      <c r="L57" s="181">
        <v>974800</v>
      </c>
      <c r="M57" s="181">
        <v>10</v>
      </c>
      <c r="N57" s="181">
        <v>8377</v>
      </c>
      <c r="O57" s="181">
        <v>225</v>
      </c>
      <c r="P57" s="181">
        <v>172907</v>
      </c>
      <c r="U57" s="181">
        <v>8</v>
      </c>
      <c r="V57" s="190">
        <v>3943</v>
      </c>
    </row>
    <row r="58" spans="1:22" ht="14.25" customHeight="1" x14ac:dyDescent="0.15">
      <c r="A58" s="194"/>
      <c r="B58" s="193">
        <v>1</v>
      </c>
      <c r="C58" s="191"/>
      <c r="D58" s="191"/>
      <c r="E58" s="191">
        <v>24197</v>
      </c>
      <c r="F58" s="192">
        <v>16510372</v>
      </c>
      <c r="G58" s="191">
        <v>165</v>
      </c>
      <c r="H58" s="191">
        <v>79108</v>
      </c>
      <c r="I58" s="191">
        <v>144</v>
      </c>
      <c r="J58" s="191">
        <v>28424</v>
      </c>
      <c r="K58" s="191">
        <v>1194</v>
      </c>
      <c r="L58" s="191">
        <v>1015474</v>
      </c>
      <c r="M58" s="191">
        <v>9</v>
      </c>
      <c r="N58" s="191">
        <v>7606</v>
      </c>
      <c r="O58" s="191">
        <v>201</v>
      </c>
      <c r="P58" s="191">
        <v>155701</v>
      </c>
      <c r="Q58" s="191"/>
      <c r="R58" s="191"/>
      <c r="S58" s="191"/>
      <c r="T58" s="191"/>
      <c r="U58" s="191">
        <v>10</v>
      </c>
      <c r="V58" s="190">
        <v>4585</v>
      </c>
    </row>
    <row r="59" spans="1:22" ht="14.25" customHeight="1" x14ac:dyDescent="0.15">
      <c r="A59" s="194"/>
      <c r="B59" s="193">
        <v>2</v>
      </c>
      <c r="C59" s="191"/>
      <c r="D59" s="191"/>
      <c r="E59" s="191">
        <v>24439</v>
      </c>
      <c r="F59" s="192">
        <v>16749713</v>
      </c>
      <c r="G59" s="191">
        <v>140</v>
      </c>
      <c r="H59" s="191">
        <v>68204</v>
      </c>
      <c r="I59" s="191">
        <v>116</v>
      </c>
      <c r="J59" s="191">
        <v>21511</v>
      </c>
      <c r="K59" s="191">
        <v>1240</v>
      </c>
      <c r="L59" s="191">
        <v>1057611</v>
      </c>
      <c r="M59" s="191">
        <v>9</v>
      </c>
      <c r="N59" s="191">
        <v>7622</v>
      </c>
      <c r="O59" s="191">
        <v>206</v>
      </c>
      <c r="P59" s="191">
        <v>161516</v>
      </c>
      <c r="Q59" s="191"/>
      <c r="R59" s="191"/>
      <c r="S59" s="191"/>
      <c r="T59" s="191"/>
      <c r="U59" s="191">
        <v>10</v>
      </c>
      <c r="V59" s="190">
        <v>4299</v>
      </c>
    </row>
    <row r="60" spans="1:22" ht="14.25" customHeight="1" x14ac:dyDescent="0.15">
      <c r="A60" s="194"/>
      <c r="B60" s="193"/>
      <c r="C60" s="198"/>
      <c r="D60" s="198"/>
      <c r="E60" s="198"/>
      <c r="F60" s="199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9"/>
      <c r="R60" s="199"/>
      <c r="S60" s="198"/>
      <c r="T60" s="198"/>
      <c r="U60" s="198"/>
      <c r="V60" s="197"/>
    </row>
    <row r="61" spans="1:22" ht="14.25" hidden="1" customHeight="1" x14ac:dyDescent="0.15">
      <c r="A61" s="194"/>
      <c r="B61" s="193">
        <v>12</v>
      </c>
      <c r="C61" s="198">
        <v>49</v>
      </c>
      <c r="D61" s="198">
        <v>20188</v>
      </c>
      <c r="E61" s="198">
        <v>5435</v>
      </c>
      <c r="F61" s="199">
        <v>3602104</v>
      </c>
      <c r="G61" s="198">
        <v>1121</v>
      </c>
      <c r="H61" s="198">
        <v>561095</v>
      </c>
      <c r="I61" s="198">
        <v>684</v>
      </c>
      <c r="J61" s="198">
        <v>146138</v>
      </c>
      <c r="K61" s="198">
        <v>432</v>
      </c>
      <c r="L61" s="198">
        <v>384389</v>
      </c>
      <c r="M61" s="198">
        <v>25</v>
      </c>
      <c r="N61" s="198">
        <v>21714</v>
      </c>
      <c r="O61" s="198">
        <v>107</v>
      </c>
      <c r="P61" s="198">
        <v>82517</v>
      </c>
      <c r="Q61" s="199" t="s">
        <v>109</v>
      </c>
      <c r="R61" s="199" t="s">
        <v>109</v>
      </c>
      <c r="S61" s="198">
        <v>1</v>
      </c>
      <c r="T61" s="198">
        <v>804</v>
      </c>
      <c r="U61" s="198">
        <v>11</v>
      </c>
      <c r="V61" s="197">
        <v>5664</v>
      </c>
    </row>
    <row r="62" spans="1:22" ht="14.25" hidden="1" customHeight="1" x14ac:dyDescent="0.15">
      <c r="A62" s="194"/>
      <c r="B62" s="193">
        <v>13</v>
      </c>
      <c r="C62" s="198">
        <v>36</v>
      </c>
      <c r="D62" s="198">
        <v>14832</v>
      </c>
      <c r="E62" s="198">
        <v>6146</v>
      </c>
      <c r="F62" s="199">
        <v>4103724</v>
      </c>
      <c r="G62" s="198">
        <v>1046</v>
      </c>
      <c r="H62" s="198">
        <v>526244</v>
      </c>
      <c r="I62" s="198">
        <v>668</v>
      </c>
      <c r="J62" s="198">
        <v>142964</v>
      </c>
      <c r="K62" s="198">
        <v>454</v>
      </c>
      <c r="L62" s="198">
        <v>403117</v>
      </c>
      <c r="M62" s="198">
        <v>22</v>
      </c>
      <c r="N62" s="198">
        <v>19301</v>
      </c>
      <c r="O62" s="198">
        <v>114</v>
      </c>
      <c r="P62" s="198">
        <v>87398</v>
      </c>
      <c r="Q62" s="199" t="s">
        <v>109</v>
      </c>
      <c r="R62" s="199" t="s">
        <v>109</v>
      </c>
      <c r="S62" s="198">
        <v>1</v>
      </c>
      <c r="T62" s="198">
        <v>804</v>
      </c>
      <c r="U62" s="198">
        <v>11</v>
      </c>
      <c r="V62" s="197">
        <v>5516</v>
      </c>
    </row>
    <row r="63" spans="1:22" ht="14.25" hidden="1" customHeight="1" x14ac:dyDescent="0.15">
      <c r="A63" s="194"/>
      <c r="B63" s="193">
        <v>14</v>
      </c>
      <c r="C63" s="191">
        <v>28</v>
      </c>
      <c r="D63" s="191">
        <v>11536</v>
      </c>
      <c r="E63" s="191">
        <v>6826</v>
      </c>
      <c r="F63" s="192">
        <v>4570183</v>
      </c>
      <c r="G63" s="191">
        <v>976</v>
      </c>
      <c r="H63" s="191">
        <v>492517</v>
      </c>
      <c r="I63" s="191">
        <v>640</v>
      </c>
      <c r="J63" s="191">
        <v>138077</v>
      </c>
      <c r="K63" s="191">
        <v>485</v>
      </c>
      <c r="L63" s="191">
        <v>431092</v>
      </c>
      <c r="M63" s="191">
        <v>21</v>
      </c>
      <c r="N63" s="191">
        <v>18296</v>
      </c>
      <c r="O63" s="191">
        <v>115</v>
      </c>
      <c r="P63" s="191">
        <v>88929</v>
      </c>
      <c r="Q63" s="192" t="s">
        <v>109</v>
      </c>
      <c r="R63" s="192" t="s">
        <v>109</v>
      </c>
      <c r="S63" s="191">
        <v>1</v>
      </c>
      <c r="T63" s="191">
        <v>804</v>
      </c>
      <c r="U63" s="191">
        <v>11</v>
      </c>
      <c r="V63" s="190">
        <v>5516</v>
      </c>
    </row>
    <row r="64" spans="1:22" ht="14.25" hidden="1" customHeight="1" x14ac:dyDescent="0.15">
      <c r="A64" s="196"/>
      <c r="B64" s="193">
        <v>16</v>
      </c>
      <c r="C64" s="191">
        <v>16</v>
      </c>
      <c r="D64" s="191">
        <v>6514</v>
      </c>
      <c r="E64" s="191">
        <v>8312</v>
      </c>
      <c r="F64" s="192">
        <v>5526223</v>
      </c>
      <c r="G64" s="191">
        <v>849</v>
      </c>
      <c r="H64" s="191">
        <v>425697</v>
      </c>
      <c r="I64" s="191">
        <v>591</v>
      </c>
      <c r="J64" s="191">
        <v>126840</v>
      </c>
      <c r="K64" s="191">
        <v>539</v>
      </c>
      <c r="L64" s="191">
        <v>474613</v>
      </c>
      <c r="M64" s="191">
        <v>14</v>
      </c>
      <c r="N64" s="191">
        <v>11917</v>
      </c>
      <c r="O64" s="191">
        <v>129</v>
      </c>
      <c r="P64" s="191">
        <v>99916</v>
      </c>
      <c r="Q64" s="192" t="s">
        <v>109</v>
      </c>
      <c r="R64" s="192" t="s">
        <v>109</v>
      </c>
      <c r="S64" s="192" t="s">
        <v>109</v>
      </c>
      <c r="T64" s="192" t="s">
        <v>109</v>
      </c>
      <c r="U64" s="191">
        <v>13</v>
      </c>
      <c r="V64" s="190">
        <v>6237</v>
      </c>
    </row>
    <row r="65" spans="1:22" ht="14.25" hidden="1" customHeight="1" x14ac:dyDescent="0.15">
      <c r="A65" s="196"/>
      <c r="B65" s="193">
        <v>17</v>
      </c>
      <c r="C65" s="191">
        <v>15</v>
      </c>
      <c r="D65" s="191">
        <v>6107</v>
      </c>
      <c r="E65" s="191">
        <v>9121</v>
      </c>
      <c r="F65" s="192">
        <v>6092123</v>
      </c>
      <c r="G65" s="191">
        <v>776</v>
      </c>
      <c r="H65" s="191">
        <v>389582</v>
      </c>
      <c r="I65" s="191">
        <v>557</v>
      </c>
      <c r="J65" s="191">
        <v>120954</v>
      </c>
      <c r="K65" s="191">
        <v>555</v>
      </c>
      <c r="L65" s="191">
        <v>488029</v>
      </c>
      <c r="M65" s="191">
        <v>14</v>
      </c>
      <c r="N65" s="191">
        <v>11917</v>
      </c>
      <c r="O65" s="191">
        <v>123</v>
      </c>
      <c r="P65" s="191">
        <v>97413</v>
      </c>
      <c r="Q65" s="192" t="s">
        <v>109</v>
      </c>
      <c r="R65" s="192" t="s">
        <v>109</v>
      </c>
      <c r="S65" s="192" t="s">
        <v>109</v>
      </c>
      <c r="T65" s="192" t="s">
        <v>109</v>
      </c>
      <c r="U65" s="191">
        <v>14</v>
      </c>
      <c r="V65" s="190">
        <v>6745</v>
      </c>
    </row>
    <row r="66" spans="1:22" ht="14.25" hidden="1" customHeight="1" x14ac:dyDescent="0.15">
      <c r="A66" s="196"/>
      <c r="B66" s="193">
        <v>18</v>
      </c>
      <c r="C66" s="191">
        <v>12</v>
      </c>
      <c r="D66" s="191">
        <v>4670</v>
      </c>
      <c r="E66" s="191">
        <v>10006</v>
      </c>
      <c r="F66" s="192">
        <v>6690527</v>
      </c>
      <c r="G66" s="191">
        <v>718</v>
      </c>
      <c r="H66" s="191">
        <v>361755</v>
      </c>
      <c r="I66" s="191">
        <v>528</v>
      </c>
      <c r="J66" s="191">
        <v>114511</v>
      </c>
      <c r="K66" s="191">
        <v>577</v>
      </c>
      <c r="L66" s="191">
        <v>504908</v>
      </c>
      <c r="M66" s="191">
        <v>14</v>
      </c>
      <c r="N66" s="191">
        <v>11881</v>
      </c>
      <c r="O66" s="191">
        <v>112</v>
      </c>
      <c r="P66" s="191">
        <v>85603</v>
      </c>
      <c r="Q66" s="192" t="s">
        <v>109</v>
      </c>
      <c r="R66" s="192" t="s">
        <v>109</v>
      </c>
      <c r="S66" s="192" t="s">
        <v>109</v>
      </c>
      <c r="T66" s="192" t="s">
        <v>109</v>
      </c>
      <c r="U66" s="191">
        <v>15</v>
      </c>
      <c r="V66" s="190">
        <v>6988</v>
      </c>
    </row>
    <row r="67" spans="1:22" ht="14.25" hidden="1" customHeight="1" x14ac:dyDescent="0.15">
      <c r="A67" s="196"/>
      <c r="B67" s="193">
        <v>20</v>
      </c>
      <c r="C67" s="191">
        <v>2</v>
      </c>
      <c r="D67" s="191">
        <v>812</v>
      </c>
      <c r="E67" s="191">
        <v>11758</v>
      </c>
      <c r="F67" s="192">
        <v>7939455</v>
      </c>
      <c r="G67" s="191">
        <v>553</v>
      </c>
      <c r="H67" s="191">
        <v>282591</v>
      </c>
      <c r="I67" s="191">
        <v>482</v>
      </c>
      <c r="J67" s="191">
        <v>103730</v>
      </c>
      <c r="K67" s="191">
        <v>633</v>
      </c>
      <c r="L67" s="191">
        <v>551748</v>
      </c>
      <c r="M67" s="191">
        <v>12</v>
      </c>
      <c r="N67" s="191">
        <v>10099</v>
      </c>
      <c r="O67" s="191">
        <v>114</v>
      </c>
      <c r="P67" s="191">
        <v>90389</v>
      </c>
      <c r="Q67" s="192" t="s">
        <v>109</v>
      </c>
      <c r="R67" s="192" t="s">
        <v>109</v>
      </c>
      <c r="S67" s="192" t="s">
        <v>109</v>
      </c>
      <c r="T67" s="192" t="s">
        <v>109</v>
      </c>
      <c r="U67" s="191">
        <v>17</v>
      </c>
      <c r="V67" s="190">
        <v>7690</v>
      </c>
    </row>
    <row r="68" spans="1:22" ht="14.25" hidden="1" customHeight="1" x14ac:dyDescent="0.15">
      <c r="A68" s="196"/>
      <c r="B68" s="193">
        <v>21</v>
      </c>
      <c r="C68" s="192" t="s">
        <v>109</v>
      </c>
      <c r="D68" s="192" t="s">
        <v>109</v>
      </c>
      <c r="E68" s="191">
        <v>12556</v>
      </c>
      <c r="F68" s="192">
        <v>8505536</v>
      </c>
      <c r="G68" s="191">
        <v>509</v>
      </c>
      <c r="H68" s="191">
        <v>259743</v>
      </c>
      <c r="I68" s="191">
        <v>462</v>
      </c>
      <c r="J68" s="191">
        <v>99778</v>
      </c>
      <c r="K68" s="191">
        <v>654</v>
      </c>
      <c r="L68" s="191">
        <v>568550</v>
      </c>
      <c r="M68" s="191">
        <v>12</v>
      </c>
      <c r="N68" s="191">
        <v>10099</v>
      </c>
      <c r="O68" s="191">
        <v>125</v>
      </c>
      <c r="P68" s="191">
        <v>98060</v>
      </c>
      <c r="Q68" s="192"/>
      <c r="R68" s="192"/>
      <c r="S68" s="192"/>
      <c r="T68" s="192"/>
      <c r="U68" s="191">
        <v>18</v>
      </c>
      <c r="V68" s="190">
        <v>7955</v>
      </c>
    </row>
    <row r="69" spans="1:22" ht="14.25" hidden="1" customHeight="1" x14ac:dyDescent="0.15">
      <c r="A69" s="195"/>
      <c r="B69" s="193">
        <v>22</v>
      </c>
      <c r="C69" s="192" t="s">
        <v>109</v>
      </c>
      <c r="D69" s="192" t="s">
        <v>109</v>
      </c>
      <c r="E69" s="191">
        <v>13100</v>
      </c>
      <c r="F69" s="192">
        <v>8881939</v>
      </c>
      <c r="G69" s="191">
        <v>457</v>
      </c>
      <c r="H69" s="191">
        <v>234520</v>
      </c>
      <c r="I69" s="191">
        <v>423</v>
      </c>
      <c r="J69" s="191">
        <v>93103</v>
      </c>
      <c r="K69" s="191">
        <v>687</v>
      </c>
      <c r="L69" s="191">
        <v>596363</v>
      </c>
      <c r="M69" s="191">
        <v>12</v>
      </c>
      <c r="N69" s="191">
        <v>10099</v>
      </c>
      <c r="O69" s="191">
        <v>133</v>
      </c>
      <c r="P69" s="191">
        <v>105461</v>
      </c>
      <c r="Q69" s="192"/>
      <c r="R69" s="192"/>
      <c r="S69" s="192"/>
      <c r="T69" s="192"/>
      <c r="U69" s="191">
        <v>18</v>
      </c>
      <c r="V69" s="190">
        <v>8053</v>
      </c>
    </row>
    <row r="70" spans="1:22" ht="14.25" customHeight="1" x14ac:dyDescent="0.15">
      <c r="A70" s="194" t="s">
        <v>52</v>
      </c>
      <c r="B70" s="193">
        <v>30</v>
      </c>
      <c r="E70" s="181">
        <v>18570</v>
      </c>
      <c r="F70" s="182">
        <v>12638001</v>
      </c>
      <c r="G70" s="181">
        <v>143</v>
      </c>
      <c r="H70" s="181">
        <v>74323</v>
      </c>
      <c r="I70" s="181">
        <v>166</v>
      </c>
      <c r="J70" s="181">
        <v>39216</v>
      </c>
      <c r="K70" s="181">
        <v>924</v>
      </c>
      <c r="L70" s="181">
        <v>803634</v>
      </c>
      <c r="M70" s="181">
        <v>9</v>
      </c>
      <c r="N70" s="181">
        <v>7209</v>
      </c>
      <c r="O70" s="181">
        <v>158</v>
      </c>
      <c r="P70" s="181">
        <v>124628</v>
      </c>
      <c r="U70" s="181">
        <v>14</v>
      </c>
      <c r="V70" s="190">
        <v>6970</v>
      </c>
    </row>
    <row r="71" spans="1:22" ht="14.25" customHeight="1" x14ac:dyDescent="0.15">
      <c r="A71" s="194"/>
      <c r="B71" s="193">
        <v>1</v>
      </c>
      <c r="C71" s="191"/>
      <c r="D71" s="191"/>
      <c r="E71" s="191">
        <v>18841</v>
      </c>
      <c r="F71" s="192">
        <v>12862975</v>
      </c>
      <c r="G71" s="191">
        <v>108</v>
      </c>
      <c r="H71" s="191">
        <v>56028</v>
      </c>
      <c r="I71" s="191">
        <v>134</v>
      </c>
      <c r="J71" s="191">
        <v>32658</v>
      </c>
      <c r="K71" s="191">
        <v>953</v>
      </c>
      <c r="L71" s="191">
        <v>825996</v>
      </c>
      <c r="M71" s="191">
        <v>8</v>
      </c>
      <c r="N71" s="191">
        <v>6436</v>
      </c>
      <c r="O71" s="191">
        <v>158</v>
      </c>
      <c r="P71" s="191">
        <v>123074</v>
      </c>
      <c r="Q71" s="191"/>
      <c r="R71" s="191"/>
      <c r="S71" s="191"/>
      <c r="T71" s="191"/>
      <c r="U71" s="191">
        <v>11</v>
      </c>
      <c r="V71" s="190">
        <v>5560</v>
      </c>
    </row>
    <row r="72" spans="1:22" ht="14.25" customHeight="1" x14ac:dyDescent="0.15">
      <c r="A72" s="194"/>
      <c r="B72" s="193">
        <v>2</v>
      </c>
      <c r="C72" s="191"/>
      <c r="D72" s="191"/>
      <c r="E72" s="191">
        <v>19122</v>
      </c>
      <c r="F72" s="192">
        <v>13109591</v>
      </c>
      <c r="G72" s="191">
        <v>83</v>
      </c>
      <c r="H72" s="191">
        <v>42482</v>
      </c>
      <c r="I72" s="191">
        <v>110</v>
      </c>
      <c r="J72" s="191">
        <v>26147</v>
      </c>
      <c r="K72" s="191">
        <v>987</v>
      </c>
      <c r="L72" s="191">
        <v>854429</v>
      </c>
      <c r="M72" s="191">
        <v>8</v>
      </c>
      <c r="N72" s="191">
        <v>6449</v>
      </c>
      <c r="O72" s="191">
        <v>189</v>
      </c>
      <c r="P72" s="191">
        <v>148399</v>
      </c>
      <c r="Q72" s="191"/>
      <c r="R72" s="191"/>
      <c r="S72" s="191"/>
      <c r="T72" s="191"/>
      <c r="U72" s="191">
        <v>11</v>
      </c>
      <c r="V72" s="190">
        <v>5234</v>
      </c>
    </row>
    <row r="73" spans="1:22" ht="14.25" customHeight="1" x14ac:dyDescent="0.15">
      <c r="A73" s="194"/>
      <c r="B73" s="193"/>
      <c r="C73" s="198"/>
      <c r="D73" s="198"/>
      <c r="E73" s="198"/>
      <c r="F73" s="199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9"/>
      <c r="R73" s="199"/>
      <c r="S73" s="198"/>
      <c r="T73" s="198"/>
      <c r="U73" s="198"/>
      <c r="V73" s="197"/>
    </row>
    <row r="74" spans="1:22" ht="14.25" hidden="1" customHeight="1" x14ac:dyDescent="0.15">
      <c r="A74" s="194"/>
      <c r="B74" s="193">
        <v>12</v>
      </c>
      <c r="C74" s="198">
        <v>63</v>
      </c>
      <c r="D74" s="198">
        <v>25956</v>
      </c>
      <c r="E74" s="198">
        <v>6262</v>
      </c>
      <c r="F74" s="199">
        <v>4344460</v>
      </c>
      <c r="G74" s="198">
        <v>1719</v>
      </c>
      <c r="H74" s="198">
        <v>889651</v>
      </c>
      <c r="I74" s="198">
        <v>805</v>
      </c>
      <c r="J74" s="198">
        <v>176931</v>
      </c>
      <c r="K74" s="198">
        <v>528</v>
      </c>
      <c r="L74" s="198">
        <v>478405</v>
      </c>
      <c r="M74" s="198">
        <v>49</v>
      </c>
      <c r="N74" s="198">
        <v>44232</v>
      </c>
      <c r="O74" s="198">
        <v>169</v>
      </c>
      <c r="P74" s="198">
        <v>137080</v>
      </c>
      <c r="Q74" s="199" t="s">
        <v>109</v>
      </c>
      <c r="R74" s="199" t="s">
        <v>109</v>
      </c>
      <c r="S74" s="199" t="s">
        <v>109</v>
      </c>
      <c r="T74" s="199" t="s">
        <v>109</v>
      </c>
      <c r="U74" s="198">
        <v>23</v>
      </c>
      <c r="V74" s="197">
        <v>11763</v>
      </c>
    </row>
    <row r="75" spans="1:22" ht="14.25" hidden="1" customHeight="1" x14ac:dyDescent="0.15">
      <c r="A75" s="194"/>
      <c r="B75" s="193">
        <v>13</v>
      </c>
      <c r="C75" s="198">
        <v>43</v>
      </c>
      <c r="D75" s="198">
        <v>17716</v>
      </c>
      <c r="E75" s="198">
        <v>7082</v>
      </c>
      <c r="F75" s="199">
        <v>4944073</v>
      </c>
      <c r="G75" s="198">
        <v>1604</v>
      </c>
      <c r="H75" s="198">
        <v>833622</v>
      </c>
      <c r="I75" s="198">
        <v>776</v>
      </c>
      <c r="J75" s="198">
        <v>171585</v>
      </c>
      <c r="K75" s="198">
        <v>545</v>
      </c>
      <c r="L75" s="198">
        <v>492327</v>
      </c>
      <c r="M75" s="198">
        <v>46</v>
      </c>
      <c r="N75" s="198">
        <v>41619</v>
      </c>
      <c r="O75" s="198">
        <v>156</v>
      </c>
      <c r="P75" s="198">
        <v>125997</v>
      </c>
      <c r="Q75" s="199" t="s">
        <v>109</v>
      </c>
      <c r="R75" s="199" t="s">
        <v>109</v>
      </c>
      <c r="S75" s="199" t="s">
        <v>109</v>
      </c>
      <c r="T75" s="199" t="s">
        <v>109</v>
      </c>
      <c r="U75" s="198">
        <v>22</v>
      </c>
      <c r="V75" s="197">
        <v>11214</v>
      </c>
    </row>
    <row r="76" spans="1:22" ht="14.25" hidden="1" customHeight="1" x14ac:dyDescent="0.15">
      <c r="A76" s="194"/>
      <c r="B76" s="193">
        <v>14</v>
      </c>
      <c r="C76" s="191">
        <v>29</v>
      </c>
      <c r="D76" s="191">
        <v>11948</v>
      </c>
      <c r="E76" s="191">
        <v>8002</v>
      </c>
      <c r="F76" s="192">
        <v>5595294</v>
      </c>
      <c r="G76" s="191">
        <v>1478</v>
      </c>
      <c r="H76" s="191">
        <v>774190</v>
      </c>
      <c r="I76" s="191">
        <v>746</v>
      </c>
      <c r="J76" s="191">
        <v>165175</v>
      </c>
      <c r="K76" s="191">
        <v>572</v>
      </c>
      <c r="L76" s="191">
        <v>515834</v>
      </c>
      <c r="M76" s="191">
        <v>43</v>
      </c>
      <c r="N76" s="191">
        <v>38804</v>
      </c>
      <c r="O76" s="191">
        <v>156</v>
      </c>
      <c r="P76" s="191">
        <v>127484</v>
      </c>
      <c r="Q76" s="192" t="s">
        <v>109</v>
      </c>
      <c r="R76" s="192" t="s">
        <v>109</v>
      </c>
      <c r="S76" s="192" t="s">
        <v>109</v>
      </c>
      <c r="T76" s="192" t="s">
        <v>109</v>
      </c>
      <c r="U76" s="191">
        <v>25</v>
      </c>
      <c r="V76" s="190">
        <v>12906</v>
      </c>
    </row>
    <row r="77" spans="1:22" ht="14.25" hidden="1" customHeight="1" x14ac:dyDescent="0.15">
      <c r="A77" s="196"/>
      <c r="B77" s="193">
        <v>16</v>
      </c>
      <c r="C77" s="191">
        <v>15</v>
      </c>
      <c r="D77" s="191">
        <v>6107</v>
      </c>
      <c r="E77" s="191">
        <v>9701</v>
      </c>
      <c r="F77" s="192">
        <v>6723753</v>
      </c>
      <c r="G77" s="191">
        <v>1260</v>
      </c>
      <c r="H77" s="191">
        <v>658127</v>
      </c>
      <c r="I77" s="191">
        <v>675</v>
      </c>
      <c r="J77" s="191">
        <v>148927</v>
      </c>
      <c r="K77" s="191">
        <v>633</v>
      </c>
      <c r="L77" s="191">
        <v>560031</v>
      </c>
      <c r="M77" s="191">
        <v>40</v>
      </c>
      <c r="N77" s="191">
        <v>35752</v>
      </c>
      <c r="O77" s="191">
        <v>132</v>
      </c>
      <c r="P77" s="191">
        <v>107132</v>
      </c>
      <c r="Q77" s="192" t="s">
        <v>109</v>
      </c>
      <c r="R77" s="192" t="s">
        <v>109</v>
      </c>
      <c r="S77" s="192" t="s">
        <v>109</v>
      </c>
      <c r="T77" s="192" t="s">
        <v>109</v>
      </c>
      <c r="U77" s="191">
        <v>23</v>
      </c>
      <c r="V77" s="190">
        <v>11447</v>
      </c>
    </row>
    <row r="78" spans="1:22" ht="14.25" hidden="1" customHeight="1" x14ac:dyDescent="0.15">
      <c r="A78" s="196"/>
      <c r="B78" s="193">
        <v>17</v>
      </c>
      <c r="C78" s="191">
        <v>9</v>
      </c>
      <c r="D78" s="191">
        <v>3664</v>
      </c>
      <c r="E78" s="191">
        <v>10701</v>
      </c>
      <c r="F78" s="192">
        <v>7441855</v>
      </c>
      <c r="G78" s="191">
        <v>1152</v>
      </c>
      <c r="H78" s="191">
        <v>607373</v>
      </c>
      <c r="I78" s="191">
        <v>647</v>
      </c>
      <c r="J78" s="191">
        <v>142056</v>
      </c>
      <c r="K78" s="191">
        <v>661</v>
      </c>
      <c r="L78" s="191">
        <v>579931</v>
      </c>
      <c r="M78" s="191">
        <v>38</v>
      </c>
      <c r="N78" s="191">
        <v>33964</v>
      </c>
      <c r="O78" s="191">
        <v>122</v>
      </c>
      <c r="P78" s="191">
        <v>98730</v>
      </c>
      <c r="Q78" s="192" t="s">
        <v>109</v>
      </c>
      <c r="R78" s="192" t="s">
        <v>109</v>
      </c>
      <c r="S78" s="192" t="s">
        <v>109</v>
      </c>
      <c r="T78" s="192" t="s">
        <v>109</v>
      </c>
      <c r="U78" s="191">
        <v>21</v>
      </c>
      <c r="V78" s="190">
        <v>10194</v>
      </c>
    </row>
    <row r="79" spans="1:22" ht="14.25" hidden="1" customHeight="1" x14ac:dyDescent="0.15">
      <c r="A79" s="196"/>
      <c r="B79" s="193">
        <v>18</v>
      </c>
      <c r="C79" s="191">
        <v>5</v>
      </c>
      <c r="D79" s="191">
        <v>2029</v>
      </c>
      <c r="E79" s="191">
        <v>11726</v>
      </c>
      <c r="F79" s="192">
        <v>8146014</v>
      </c>
      <c r="G79" s="191">
        <v>1058</v>
      </c>
      <c r="H79" s="191">
        <v>560735</v>
      </c>
      <c r="I79" s="191">
        <v>621</v>
      </c>
      <c r="J79" s="191">
        <v>136194</v>
      </c>
      <c r="K79" s="191">
        <v>696</v>
      </c>
      <c r="L79" s="191">
        <v>606239</v>
      </c>
      <c r="M79" s="191">
        <v>38</v>
      </c>
      <c r="N79" s="191">
        <v>33862</v>
      </c>
      <c r="O79" s="191">
        <v>134</v>
      </c>
      <c r="P79" s="191">
        <v>107609</v>
      </c>
      <c r="Q79" s="192" t="s">
        <v>109</v>
      </c>
      <c r="R79" s="192" t="s">
        <v>109</v>
      </c>
      <c r="S79" s="192" t="s">
        <v>109</v>
      </c>
      <c r="T79" s="192" t="s">
        <v>109</v>
      </c>
      <c r="U79" s="191">
        <v>19</v>
      </c>
      <c r="V79" s="190">
        <v>8883</v>
      </c>
    </row>
    <row r="80" spans="1:22" ht="14.25" hidden="1" customHeight="1" x14ac:dyDescent="0.15">
      <c r="A80" s="196"/>
      <c r="B80" s="193">
        <v>20</v>
      </c>
      <c r="C80" s="191">
        <v>4</v>
      </c>
      <c r="D80" s="191">
        <v>1623</v>
      </c>
      <c r="E80" s="191">
        <v>13898</v>
      </c>
      <c r="F80" s="192">
        <v>9721878</v>
      </c>
      <c r="G80" s="191">
        <v>845</v>
      </c>
      <c r="H80" s="191">
        <v>456442</v>
      </c>
      <c r="I80" s="191">
        <v>558</v>
      </c>
      <c r="J80" s="191">
        <v>123454</v>
      </c>
      <c r="K80" s="191">
        <v>708</v>
      </c>
      <c r="L80" s="191">
        <v>613536</v>
      </c>
      <c r="M80" s="191">
        <v>34</v>
      </c>
      <c r="N80" s="191">
        <v>30099</v>
      </c>
      <c r="O80" s="191">
        <v>130</v>
      </c>
      <c r="P80" s="191">
        <v>104245</v>
      </c>
      <c r="Q80" s="192" t="s">
        <v>109</v>
      </c>
      <c r="R80" s="192" t="s">
        <v>109</v>
      </c>
      <c r="S80" s="192" t="s">
        <v>109</v>
      </c>
      <c r="T80" s="192" t="s">
        <v>109</v>
      </c>
      <c r="U80" s="191">
        <v>18</v>
      </c>
      <c r="V80" s="190">
        <v>8152</v>
      </c>
    </row>
    <row r="81" spans="1:22" ht="14.25" hidden="1" customHeight="1" x14ac:dyDescent="0.15">
      <c r="A81" s="196"/>
      <c r="B81" s="193">
        <v>21</v>
      </c>
      <c r="C81" s="191">
        <v>2</v>
      </c>
      <c r="D81" s="191">
        <v>812</v>
      </c>
      <c r="E81" s="191">
        <v>14847</v>
      </c>
      <c r="F81" s="192">
        <v>10409845</v>
      </c>
      <c r="G81" s="191">
        <v>790</v>
      </c>
      <c r="H81" s="191">
        <v>425241</v>
      </c>
      <c r="I81" s="191">
        <v>524</v>
      </c>
      <c r="J81" s="191">
        <v>117565</v>
      </c>
      <c r="K81" s="191">
        <v>733</v>
      </c>
      <c r="L81" s="191">
        <v>635256</v>
      </c>
      <c r="M81" s="191">
        <v>34</v>
      </c>
      <c r="N81" s="191">
        <v>30099</v>
      </c>
      <c r="O81" s="191">
        <v>137</v>
      </c>
      <c r="P81" s="191">
        <v>111125</v>
      </c>
      <c r="Q81" s="192" t="s">
        <v>109</v>
      </c>
      <c r="R81" s="192" t="s">
        <v>109</v>
      </c>
      <c r="S81" s="192" t="s">
        <v>109</v>
      </c>
      <c r="T81" s="192" t="s">
        <v>109</v>
      </c>
      <c r="U81" s="191">
        <v>18</v>
      </c>
      <c r="V81" s="190">
        <v>8042</v>
      </c>
    </row>
    <row r="82" spans="1:22" ht="14.25" hidden="1" customHeight="1" x14ac:dyDescent="0.15">
      <c r="A82" s="195"/>
      <c r="B82" s="193">
        <v>22</v>
      </c>
      <c r="C82" s="192" t="s">
        <v>109</v>
      </c>
      <c r="D82" s="192" t="s">
        <v>109</v>
      </c>
      <c r="E82" s="191">
        <v>15551</v>
      </c>
      <c r="F82" s="192">
        <v>10933178</v>
      </c>
      <c r="G82" s="191">
        <v>697</v>
      </c>
      <c r="H82" s="191">
        <v>379606</v>
      </c>
      <c r="I82" s="191">
        <v>488</v>
      </c>
      <c r="J82" s="191">
        <v>109557</v>
      </c>
      <c r="K82" s="191">
        <v>769</v>
      </c>
      <c r="L82" s="191">
        <v>665248</v>
      </c>
      <c r="M82" s="191">
        <v>31</v>
      </c>
      <c r="N82" s="191">
        <v>27129</v>
      </c>
      <c r="O82" s="191">
        <v>143</v>
      </c>
      <c r="P82" s="191">
        <v>114304</v>
      </c>
      <c r="Q82" s="192"/>
      <c r="R82" s="192"/>
      <c r="S82" s="192"/>
      <c r="T82" s="192"/>
      <c r="U82" s="191">
        <v>18</v>
      </c>
      <c r="V82" s="190">
        <v>8157</v>
      </c>
    </row>
    <row r="83" spans="1:22" ht="14.25" customHeight="1" x14ac:dyDescent="0.15">
      <c r="A83" s="194" t="s">
        <v>26</v>
      </c>
      <c r="B83" s="193">
        <v>30</v>
      </c>
      <c r="E83" s="181">
        <v>22369</v>
      </c>
      <c r="F83" s="182">
        <v>15617200</v>
      </c>
      <c r="G83" s="181">
        <v>159</v>
      </c>
      <c r="H83" s="181">
        <v>88978</v>
      </c>
      <c r="I83" s="181">
        <v>179</v>
      </c>
      <c r="J83" s="181">
        <v>42002</v>
      </c>
      <c r="K83" s="181">
        <v>1047</v>
      </c>
      <c r="L83" s="181">
        <v>888293</v>
      </c>
      <c r="M83" s="181">
        <v>15</v>
      </c>
      <c r="N83" s="181">
        <v>13053</v>
      </c>
      <c r="O83" s="181">
        <v>152</v>
      </c>
      <c r="P83" s="181">
        <v>119941</v>
      </c>
      <c r="U83" s="181">
        <v>11</v>
      </c>
      <c r="V83" s="190">
        <v>4785</v>
      </c>
    </row>
    <row r="84" spans="1:22" ht="14.25" customHeight="1" x14ac:dyDescent="0.15">
      <c r="A84" s="194"/>
      <c r="B84" s="193">
        <v>1</v>
      </c>
      <c r="C84" s="191"/>
      <c r="D84" s="191"/>
      <c r="E84" s="191">
        <v>22781</v>
      </c>
      <c r="F84" s="192">
        <v>15939866</v>
      </c>
      <c r="G84" s="191">
        <v>124</v>
      </c>
      <c r="H84" s="191">
        <v>69659</v>
      </c>
      <c r="I84" s="191">
        <v>150</v>
      </c>
      <c r="J84" s="191">
        <v>35131</v>
      </c>
      <c r="K84" s="191">
        <v>1143</v>
      </c>
      <c r="L84" s="191">
        <v>966990</v>
      </c>
      <c r="M84" s="191">
        <v>15</v>
      </c>
      <c r="N84" s="191">
        <v>13067</v>
      </c>
      <c r="O84" s="191">
        <v>154</v>
      </c>
      <c r="P84" s="191">
        <v>120252</v>
      </c>
      <c r="Q84" s="191"/>
      <c r="R84" s="191"/>
      <c r="S84" s="191"/>
      <c r="T84" s="191"/>
      <c r="U84" s="191">
        <v>9</v>
      </c>
      <c r="V84" s="190">
        <v>3575</v>
      </c>
    </row>
    <row r="85" spans="1:22" ht="14.25" customHeight="1" x14ac:dyDescent="0.15">
      <c r="A85" s="194"/>
      <c r="B85" s="193">
        <v>2</v>
      </c>
      <c r="C85" s="191"/>
      <c r="D85" s="191"/>
      <c r="E85" s="191">
        <v>23054</v>
      </c>
      <c r="F85" s="192">
        <v>16195693</v>
      </c>
      <c r="G85" s="191">
        <v>96</v>
      </c>
      <c r="H85" s="191">
        <v>53489</v>
      </c>
      <c r="I85" s="191">
        <v>122</v>
      </c>
      <c r="J85" s="191">
        <v>28947</v>
      </c>
      <c r="K85" s="191">
        <v>1192</v>
      </c>
      <c r="L85" s="191">
        <v>1010625</v>
      </c>
      <c r="M85" s="191">
        <v>13</v>
      </c>
      <c r="N85" s="191">
        <v>11335</v>
      </c>
      <c r="O85" s="191">
        <v>145</v>
      </c>
      <c r="P85" s="191">
        <v>114003</v>
      </c>
      <c r="Q85" s="191"/>
      <c r="R85" s="191"/>
      <c r="S85" s="191"/>
      <c r="T85" s="191"/>
      <c r="U85" s="191">
        <v>9</v>
      </c>
      <c r="V85" s="190">
        <v>3716</v>
      </c>
    </row>
    <row r="86" spans="1:22" ht="14.25" customHeight="1" x14ac:dyDescent="0.15">
      <c r="A86" s="194"/>
      <c r="B86" s="193"/>
      <c r="C86" s="198"/>
      <c r="D86" s="198"/>
      <c r="E86" s="198"/>
      <c r="F86" s="199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9"/>
      <c r="R86" s="199"/>
      <c r="S86" s="198"/>
      <c r="T86" s="198"/>
      <c r="U86" s="198"/>
      <c r="V86" s="197"/>
    </row>
    <row r="87" spans="1:22" ht="14.25" hidden="1" customHeight="1" x14ac:dyDescent="0.15">
      <c r="A87" s="194"/>
      <c r="B87" s="193">
        <v>12</v>
      </c>
      <c r="C87" s="198">
        <v>20</v>
      </c>
      <c r="D87" s="198">
        <v>8240</v>
      </c>
      <c r="E87" s="198">
        <v>2233</v>
      </c>
      <c r="F87" s="199">
        <v>1555580</v>
      </c>
      <c r="G87" s="198">
        <v>638</v>
      </c>
      <c r="H87" s="198">
        <v>322013</v>
      </c>
      <c r="I87" s="198">
        <v>276</v>
      </c>
      <c r="J87" s="198">
        <v>58915</v>
      </c>
      <c r="K87" s="198">
        <v>181</v>
      </c>
      <c r="L87" s="198">
        <v>161271</v>
      </c>
      <c r="M87" s="198">
        <v>18</v>
      </c>
      <c r="N87" s="198">
        <v>15682</v>
      </c>
      <c r="O87" s="198">
        <v>39</v>
      </c>
      <c r="P87" s="198">
        <v>29136</v>
      </c>
      <c r="Q87" s="199" t="s">
        <v>109</v>
      </c>
      <c r="R87" s="199" t="s">
        <v>109</v>
      </c>
      <c r="S87" s="199" t="s">
        <v>109</v>
      </c>
      <c r="T87" s="199" t="s">
        <v>109</v>
      </c>
      <c r="U87" s="198">
        <v>7</v>
      </c>
      <c r="V87" s="197">
        <v>3553</v>
      </c>
    </row>
    <row r="88" spans="1:22" ht="14.25" hidden="1" customHeight="1" x14ac:dyDescent="0.15">
      <c r="A88" s="194"/>
      <c r="B88" s="193">
        <v>13</v>
      </c>
      <c r="C88" s="198">
        <v>15</v>
      </c>
      <c r="D88" s="198">
        <v>6180</v>
      </c>
      <c r="E88" s="198">
        <v>2484</v>
      </c>
      <c r="F88" s="199">
        <v>1735408</v>
      </c>
      <c r="G88" s="198">
        <v>583</v>
      </c>
      <c r="H88" s="198">
        <v>295578</v>
      </c>
      <c r="I88" s="198">
        <v>271</v>
      </c>
      <c r="J88" s="198">
        <v>58589</v>
      </c>
      <c r="K88" s="198">
        <v>187</v>
      </c>
      <c r="L88" s="198">
        <v>165556</v>
      </c>
      <c r="M88" s="198">
        <v>18</v>
      </c>
      <c r="N88" s="198">
        <v>15682</v>
      </c>
      <c r="O88" s="198">
        <v>37</v>
      </c>
      <c r="P88" s="198">
        <v>28101</v>
      </c>
      <c r="Q88" s="199" t="s">
        <v>109</v>
      </c>
      <c r="R88" s="199" t="s">
        <v>109</v>
      </c>
      <c r="S88" s="199" t="s">
        <v>109</v>
      </c>
      <c r="T88" s="199" t="s">
        <v>109</v>
      </c>
      <c r="U88" s="198">
        <v>9</v>
      </c>
      <c r="V88" s="197">
        <v>4438</v>
      </c>
    </row>
    <row r="89" spans="1:22" ht="14.25" hidden="1" customHeight="1" x14ac:dyDescent="0.15">
      <c r="A89" s="194"/>
      <c r="B89" s="193">
        <v>14</v>
      </c>
      <c r="C89" s="191">
        <v>12</v>
      </c>
      <c r="D89" s="191">
        <v>4944</v>
      </c>
      <c r="E89" s="191">
        <v>2761</v>
      </c>
      <c r="F89" s="192">
        <v>1936482</v>
      </c>
      <c r="G89" s="191">
        <v>553</v>
      </c>
      <c r="H89" s="191">
        <v>282123</v>
      </c>
      <c r="I89" s="191">
        <v>261</v>
      </c>
      <c r="J89" s="191">
        <v>56932</v>
      </c>
      <c r="K89" s="191">
        <v>194</v>
      </c>
      <c r="L89" s="191">
        <v>172282</v>
      </c>
      <c r="M89" s="191">
        <v>17</v>
      </c>
      <c r="N89" s="191">
        <v>14878</v>
      </c>
      <c r="O89" s="191">
        <v>34</v>
      </c>
      <c r="P89" s="191">
        <v>26647</v>
      </c>
      <c r="Q89" s="192" t="s">
        <v>109</v>
      </c>
      <c r="R89" s="192" t="s">
        <v>109</v>
      </c>
      <c r="S89" s="192" t="s">
        <v>109</v>
      </c>
      <c r="T89" s="192" t="s">
        <v>109</v>
      </c>
      <c r="U89" s="191">
        <v>9</v>
      </c>
      <c r="V89" s="190">
        <v>4357</v>
      </c>
    </row>
    <row r="90" spans="1:22" ht="14.25" hidden="1" customHeight="1" x14ac:dyDescent="0.15">
      <c r="A90" s="196"/>
      <c r="B90" s="193">
        <v>16</v>
      </c>
      <c r="C90" s="191">
        <v>7</v>
      </c>
      <c r="D90" s="191">
        <v>2850</v>
      </c>
      <c r="E90" s="191">
        <v>3337</v>
      </c>
      <c r="F90" s="192">
        <v>2313024</v>
      </c>
      <c r="G90" s="191">
        <v>461</v>
      </c>
      <c r="H90" s="191">
        <v>233031</v>
      </c>
      <c r="I90" s="191">
        <v>240</v>
      </c>
      <c r="J90" s="191">
        <v>51846</v>
      </c>
      <c r="K90" s="191">
        <v>215</v>
      </c>
      <c r="L90" s="191">
        <v>187006</v>
      </c>
      <c r="M90" s="191">
        <v>17</v>
      </c>
      <c r="N90" s="191">
        <v>14698</v>
      </c>
      <c r="O90" s="191">
        <v>51</v>
      </c>
      <c r="P90" s="191">
        <v>40490</v>
      </c>
      <c r="Q90" s="192" t="s">
        <v>109</v>
      </c>
      <c r="R90" s="192" t="s">
        <v>109</v>
      </c>
      <c r="S90" s="192" t="s">
        <v>109</v>
      </c>
      <c r="T90" s="192" t="s">
        <v>109</v>
      </c>
      <c r="U90" s="191">
        <v>7</v>
      </c>
      <c r="V90" s="190">
        <v>3229</v>
      </c>
    </row>
    <row r="91" spans="1:22" ht="14.25" hidden="1" customHeight="1" x14ac:dyDescent="0.15">
      <c r="A91" s="196"/>
      <c r="B91" s="193">
        <v>17</v>
      </c>
      <c r="C91" s="191">
        <v>4</v>
      </c>
      <c r="D91" s="191">
        <v>1628</v>
      </c>
      <c r="E91" s="191">
        <v>3638</v>
      </c>
      <c r="F91" s="192">
        <v>2528269</v>
      </c>
      <c r="G91" s="191">
        <v>431</v>
      </c>
      <c r="H91" s="191">
        <v>219651</v>
      </c>
      <c r="I91" s="191">
        <v>228</v>
      </c>
      <c r="J91" s="191">
        <v>48829</v>
      </c>
      <c r="K91" s="191">
        <v>234</v>
      </c>
      <c r="L91" s="191">
        <v>202071</v>
      </c>
      <c r="M91" s="191">
        <v>13</v>
      </c>
      <c r="N91" s="191">
        <v>11322</v>
      </c>
      <c r="O91" s="191">
        <v>54</v>
      </c>
      <c r="P91" s="191">
        <v>44157</v>
      </c>
      <c r="Q91" s="192" t="s">
        <v>109</v>
      </c>
      <c r="R91" s="192" t="s">
        <v>109</v>
      </c>
      <c r="S91" s="192" t="s">
        <v>109</v>
      </c>
      <c r="T91" s="192" t="s">
        <v>109</v>
      </c>
      <c r="U91" s="191">
        <v>6</v>
      </c>
      <c r="V91" s="190">
        <v>2802</v>
      </c>
    </row>
    <row r="92" spans="1:22" ht="14.25" hidden="1" customHeight="1" x14ac:dyDescent="0.15">
      <c r="A92" s="196"/>
      <c r="B92" s="193">
        <v>18</v>
      </c>
      <c r="C92" s="191">
        <v>3</v>
      </c>
      <c r="D92" s="191">
        <v>1221</v>
      </c>
      <c r="E92" s="191">
        <v>3980</v>
      </c>
      <c r="F92" s="192">
        <v>2761194</v>
      </c>
      <c r="G92" s="191">
        <v>391</v>
      </c>
      <c r="H92" s="191">
        <v>199460</v>
      </c>
      <c r="I92" s="191">
        <v>220</v>
      </c>
      <c r="J92" s="191">
        <v>46771</v>
      </c>
      <c r="K92" s="191">
        <v>266</v>
      </c>
      <c r="L92" s="191">
        <v>228012</v>
      </c>
      <c r="M92" s="191">
        <v>11</v>
      </c>
      <c r="N92" s="191">
        <v>9505</v>
      </c>
      <c r="O92" s="191">
        <v>56</v>
      </c>
      <c r="P92" s="191">
        <v>45325</v>
      </c>
      <c r="Q92" s="192" t="s">
        <v>109</v>
      </c>
      <c r="R92" s="192" t="s">
        <v>109</v>
      </c>
      <c r="S92" s="192" t="s">
        <v>109</v>
      </c>
      <c r="T92" s="192" t="s">
        <v>109</v>
      </c>
      <c r="U92" s="191">
        <v>6</v>
      </c>
      <c r="V92" s="190">
        <v>2793</v>
      </c>
    </row>
    <row r="93" spans="1:22" ht="14.25" hidden="1" customHeight="1" x14ac:dyDescent="0.15">
      <c r="A93" s="196"/>
      <c r="B93" s="193">
        <v>20</v>
      </c>
      <c r="C93" s="191">
        <v>1</v>
      </c>
      <c r="D93" s="191">
        <v>406</v>
      </c>
      <c r="E93" s="191">
        <v>4598</v>
      </c>
      <c r="F93" s="192">
        <v>3215378</v>
      </c>
      <c r="G93" s="191">
        <v>296</v>
      </c>
      <c r="H93" s="191">
        <v>154216</v>
      </c>
      <c r="I93" s="191">
        <v>191</v>
      </c>
      <c r="J93" s="191">
        <v>42564</v>
      </c>
      <c r="K93" s="191">
        <v>278</v>
      </c>
      <c r="L93" s="191">
        <v>236665</v>
      </c>
      <c r="M93" s="191">
        <v>10</v>
      </c>
      <c r="N93" s="191">
        <v>8713</v>
      </c>
      <c r="O93" s="191">
        <v>61</v>
      </c>
      <c r="P93" s="191">
        <v>49969</v>
      </c>
      <c r="Q93" s="192" t="s">
        <v>109</v>
      </c>
      <c r="R93" s="192" t="s">
        <v>109</v>
      </c>
      <c r="S93" s="192" t="s">
        <v>109</v>
      </c>
      <c r="T93" s="192" t="s">
        <v>109</v>
      </c>
      <c r="U93" s="191">
        <v>6</v>
      </c>
      <c r="V93" s="190">
        <v>2816</v>
      </c>
    </row>
    <row r="94" spans="1:22" ht="14.25" hidden="1" customHeight="1" x14ac:dyDescent="0.15">
      <c r="A94" s="196"/>
      <c r="B94" s="193">
        <v>21</v>
      </c>
      <c r="C94" s="191">
        <v>1</v>
      </c>
      <c r="D94" s="191">
        <v>0</v>
      </c>
      <c r="E94" s="191">
        <v>4866</v>
      </c>
      <c r="F94" s="192">
        <v>3409035</v>
      </c>
      <c r="G94" s="191">
        <v>277</v>
      </c>
      <c r="H94" s="191">
        <v>144475</v>
      </c>
      <c r="I94" s="191">
        <v>178</v>
      </c>
      <c r="J94" s="191">
        <v>40497</v>
      </c>
      <c r="K94" s="191">
        <v>289</v>
      </c>
      <c r="L94" s="191">
        <v>245517</v>
      </c>
      <c r="M94" s="191">
        <v>10</v>
      </c>
      <c r="N94" s="191">
        <v>8713</v>
      </c>
      <c r="O94" s="191">
        <v>67</v>
      </c>
      <c r="P94" s="191">
        <v>54201</v>
      </c>
      <c r="Q94" s="192"/>
      <c r="R94" s="192"/>
      <c r="S94" s="192"/>
      <c r="T94" s="192"/>
      <c r="U94" s="191">
        <v>7</v>
      </c>
      <c r="V94" s="190">
        <v>3205</v>
      </c>
    </row>
    <row r="95" spans="1:22" ht="14.25" hidden="1" customHeight="1" x14ac:dyDescent="0.15">
      <c r="A95" s="195"/>
      <c r="B95" s="193">
        <v>22</v>
      </c>
      <c r="C95" s="191">
        <v>1</v>
      </c>
      <c r="D95" s="191">
        <v>0</v>
      </c>
      <c r="E95" s="191">
        <v>5080</v>
      </c>
      <c r="F95" s="192">
        <v>3562505</v>
      </c>
      <c r="G95" s="191">
        <v>244</v>
      </c>
      <c r="H95" s="191">
        <v>127735</v>
      </c>
      <c r="I95" s="191">
        <v>161</v>
      </c>
      <c r="J95" s="191">
        <v>36218</v>
      </c>
      <c r="K95" s="191">
        <v>292</v>
      </c>
      <c r="L95" s="191">
        <v>248913</v>
      </c>
      <c r="M95" s="191">
        <v>8</v>
      </c>
      <c r="N95" s="191">
        <v>7129</v>
      </c>
      <c r="O95" s="191">
        <v>56</v>
      </c>
      <c r="P95" s="191">
        <v>44684</v>
      </c>
      <c r="Q95" s="192"/>
      <c r="R95" s="192"/>
      <c r="S95" s="192"/>
      <c r="T95" s="192"/>
      <c r="U95" s="191">
        <v>7</v>
      </c>
      <c r="V95" s="190">
        <v>3211</v>
      </c>
    </row>
    <row r="96" spans="1:22" ht="14.25" customHeight="1" x14ac:dyDescent="0.15">
      <c r="A96" s="194" t="s">
        <v>110</v>
      </c>
      <c r="B96" s="193">
        <v>30</v>
      </c>
      <c r="E96" s="181">
        <v>7026</v>
      </c>
      <c r="F96" s="182">
        <v>4916987</v>
      </c>
      <c r="G96" s="181">
        <v>63</v>
      </c>
      <c r="H96" s="181">
        <v>33075</v>
      </c>
      <c r="I96" s="181">
        <v>58</v>
      </c>
      <c r="J96" s="181">
        <v>13246</v>
      </c>
      <c r="K96" s="181">
        <v>305</v>
      </c>
      <c r="L96" s="181">
        <v>259746</v>
      </c>
      <c r="M96" s="181">
        <v>5</v>
      </c>
      <c r="N96" s="181">
        <v>4091</v>
      </c>
      <c r="O96" s="181">
        <v>41</v>
      </c>
      <c r="P96" s="181">
        <v>33481</v>
      </c>
      <c r="U96" s="181">
        <v>5</v>
      </c>
      <c r="V96" s="190">
        <v>2358</v>
      </c>
    </row>
    <row r="97" spans="1:22" ht="14.25" customHeight="1" x14ac:dyDescent="0.15">
      <c r="A97" s="194"/>
      <c r="B97" s="193">
        <v>1</v>
      </c>
      <c r="C97" s="191"/>
      <c r="D97" s="191"/>
      <c r="E97" s="191">
        <v>7108</v>
      </c>
      <c r="F97" s="192">
        <v>4986889</v>
      </c>
      <c r="G97" s="191">
        <v>48</v>
      </c>
      <c r="H97" s="191">
        <v>24870</v>
      </c>
      <c r="I97" s="191">
        <v>45</v>
      </c>
      <c r="J97" s="191">
        <v>9582</v>
      </c>
      <c r="K97" s="191">
        <v>310</v>
      </c>
      <c r="L97" s="191">
        <v>264946</v>
      </c>
      <c r="M97" s="191">
        <v>5</v>
      </c>
      <c r="N97" s="191">
        <v>4096</v>
      </c>
      <c r="O97" s="191">
        <v>41</v>
      </c>
      <c r="P97" s="191">
        <v>33184</v>
      </c>
      <c r="Q97" s="191"/>
      <c r="R97" s="191"/>
      <c r="S97" s="191"/>
      <c r="T97" s="191"/>
      <c r="U97" s="191">
        <v>5</v>
      </c>
      <c r="V97" s="190">
        <v>2360</v>
      </c>
    </row>
    <row r="98" spans="1:22" ht="14.25" customHeight="1" x14ac:dyDescent="0.15">
      <c r="A98" s="194"/>
      <c r="B98" s="193">
        <v>2</v>
      </c>
      <c r="C98" s="191"/>
      <c r="D98" s="191"/>
      <c r="E98" s="191">
        <v>7191</v>
      </c>
      <c r="F98" s="192">
        <v>5063988</v>
      </c>
      <c r="G98" s="191">
        <v>36</v>
      </c>
      <c r="H98" s="191">
        <v>19170</v>
      </c>
      <c r="I98" s="191">
        <v>38</v>
      </c>
      <c r="J98" s="191">
        <v>8179</v>
      </c>
      <c r="K98" s="191">
        <v>314</v>
      </c>
      <c r="L98" s="191">
        <v>269559</v>
      </c>
      <c r="M98" s="191">
        <v>4</v>
      </c>
      <c r="N98" s="191">
        <v>3322</v>
      </c>
      <c r="O98" s="191">
        <v>39</v>
      </c>
      <c r="P98" s="191">
        <v>31761</v>
      </c>
      <c r="Q98" s="191"/>
      <c r="R98" s="191"/>
      <c r="S98" s="191"/>
      <c r="T98" s="191"/>
      <c r="U98" s="191">
        <v>4</v>
      </c>
      <c r="V98" s="190">
        <v>2002</v>
      </c>
    </row>
    <row r="99" spans="1:22" ht="14.25" customHeight="1" x14ac:dyDescent="0.15">
      <c r="A99" s="194"/>
      <c r="B99" s="193"/>
      <c r="C99" s="198"/>
      <c r="D99" s="198"/>
      <c r="E99" s="198"/>
      <c r="F99" s="199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9"/>
      <c r="R99" s="199"/>
      <c r="S99" s="198"/>
      <c r="T99" s="198"/>
      <c r="U99" s="198"/>
      <c r="V99" s="197"/>
    </row>
    <row r="100" spans="1:22" ht="14.25" hidden="1" customHeight="1" x14ac:dyDescent="0.15">
      <c r="A100" s="194"/>
      <c r="B100" s="193">
        <v>12</v>
      </c>
      <c r="C100" s="198">
        <v>47</v>
      </c>
      <c r="D100" s="198">
        <v>19364</v>
      </c>
      <c r="E100" s="198">
        <v>3565</v>
      </c>
      <c r="F100" s="199">
        <v>2461900</v>
      </c>
      <c r="G100" s="198">
        <v>885</v>
      </c>
      <c r="H100" s="198">
        <v>443415</v>
      </c>
      <c r="I100" s="198">
        <v>458</v>
      </c>
      <c r="J100" s="198">
        <v>99172</v>
      </c>
      <c r="K100" s="198">
        <v>402</v>
      </c>
      <c r="L100" s="198">
        <v>370373</v>
      </c>
      <c r="M100" s="198">
        <v>29</v>
      </c>
      <c r="N100" s="198">
        <v>25333</v>
      </c>
      <c r="O100" s="198">
        <v>132</v>
      </c>
      <c r="P100" s="198">
        <v>97743</v>
      </c>
      <c r="Q100" s="199" t="s">
        <v>109</v>
      </c>
      <c r="R100" s="199" t="s">
        <v>109</v>
      </c>
      <c r="S100" s="198">
        <v>1</v>
      </c>
      <c r="T100" s="198">
        <v>1036</v>
      </c>
      <c r="U100" s="198">
        <v>12</v>
      </c>
      <c r="V100" s="197">
        <v>6356</v>
      </c>
    </row>
    <row r="101" spans="1:22" ht="14.25" hidden="1" customHeight="1" x14ac:dyDescent="0.15">
      <c r="A101" s="194"/>
      <c r="B101" s="193">
        <v>13</v>
      </c>
      <c r="C101" s="198">
        <v>37</v>
      </c>
      <c r="D101" s="198">
        <v>15244</v>
      </c>
      <c r="E101" s="198">
        <v>4053</v>
      </c>
      <c r="F101" s="199">
        <v>2807630</v>
      </c>
      <c r="G101" s="198">
        <v>826</v>
      </c>
      <c r="H101" s="198">
        <v>416612</v>
      </c>
      <c r="I101" s="198">
        <v>448</v>
      </c>
      <c r="J101" s="198">
        <v>96013</v>
      </c>
      <c r="K101" s="198">
        <v>424</v>
      </c>
      <c r="L101" s="198">
        <v>388236</v>
      </c>
      <c r="M101" s="198">
        <v>28</v>
      </c>
      <c r="N101" s="198">
        <v>24529</v>
      </c>
      <c r="O101" s="198">
        <v>113</v>
      </c>
      <c r="P101" s="198">
        <v>84621</v>
      </c>
      <c r="Q101" s="199" t="s">
        <v>109</v>
      </c>
      <c r="R101" s="199" t="s">
        <v>109</v>
      </c>
      <c r="S101" s="199" t="s">
        <v>109</v>
      </c>
      <c r="T101" s="199" t="s">
        <v>109</v>
      </c>
      <c r="U101" s="198">
        <v>10</v>
      </c>
      <c r="V101" s="197">
        <v>5150</v>
      </c>
    </row>
    <row r="102" spans="1:22" ht="14.25" hidden="1" customHeight="1" x14ac:dyDescent="0.15">
      <c r="A102" s="194"/>
      <c r="B102" s="193">
        <v>14</v>
      </c>
      <c r="C102" s="191">
        <v>28</v>
      </c>
      <c r="D102" s="191">
        <v>11536</v>
      </c>
      <c r="E102" s="191">
        <v>4561</v>
      </c>
      <c r="F102" s="192">
        <v>3169116</v>
      </c>
      <c r="G102" s="191">
        <v>789</v>
      </c>
      <c r="H102" s="191">
        <v>397606</v>
      </c>
      <c r="I102" s="191">
        <v>430</v>
      </c>
      <c r="J102" s="191">
        <v>92928</v>
      </c>
      <c r="K102" s="191">
        <v>439</v>
      </c>
      <c r="L102" s="191">
        <v>401027</v>
      </c>
      <c r="M102" s="191">
        <v>28</v>
      </c>
      <c r="N102" s="191">
        <v>24529</v>
      </c>
      <c r="O102" s="191">
        <v>108</v>
      </c>
      <c r="P102" s="191">
        <v>83773</v>
      </c>
      <c r="Q102" s="192" t="s">
        <v>109</v>
      </c>
      <c r="R102" s="192" t="s">
        <v>109</v>
      </c>
      <c r="S102" s="192" t="s">
        <v>109</v>
      </c>
      <c r="T102" s="192" t="s">
        <v>109</v>
      </c>
      <c r="U102" s="191">
        <v>12</v>
      </c>
      <c r="V102" s="190">
        <v>6020</v>
      </c>
    </row>
    <row r="103" spans="1:22" ht="14.25" hidden="1" customHeight="1" x14ac:dyDescent="0.15">
      <c r="A103" s="196"/>
      <c r="B103" s="193">
        <v>16</v>
      </c>
      <c r="C103" s="191">
        <v>10</v>
      </c>
      <c r="D103" s="191">
        <v>4071</v>
      </c>
      <c r="E103" s="191">
        <v>5536</v>
      </c>
      <c r="F103" s="192">
        <v>3804367</v>
      </c>
      <c r="G103" s="191">
        <v>695</v>
      </c>
      <c r="H103" s="191">
        <v>347083</v>
      </c>
      <c r="I103" s="191">
        <v>388</v>
      </c>
      <c r="J103" s="191">
        <v>84102</v>
      </c>
      <c r="K103" s="191">
        <v>471</v>
      </c>
      <c r="L103" s="191">
        <v>420335</v>
      </c>
      <c r="M103" s="191">
        <v>27</v>
      </c>
      <c r="N103" s="191">
        <v>23040</v>
      </c>
      <c r="O103" s="191">
        <v>94</v>
      </c>
      <c r="P103" s="191">
        <v>70761</v>
      </c>
      <c r="Q103" s="192" t="s">
        <v>109</v>
      </c>
      <c r="R103" s="192" t="s">
        <v>109</v>
      </c>
      <c r="S103" s="192" t="s">
        <v>109</v>
      </c>
      <c r="T103" s="192" t="s">
        <v>109</v>
      </c>
      <c r="U103" s="191">
        <v>14</v>
      </c>
      <c r="V103" s="190">
        <v>7010</v>
      </c>
    </row>
    <row r="104" spans="1:22" ht="14.25" hidden="1" customHeight="1" x14ac:dyDescent="0.15">
      <c r="A104" s="196"/>
      <c r="B104" s="193">
        <v>17</v>
      </c>
      <c r="C104" s="191">
        <v>5</v>
      </c>
      <c r="D104" s="191">
        <v>2036</v>
      </c>
      <c r="E104" s="191">
        <v>6097</v>
      </c>
      <c r="F104" s="192">
        <v>4193704</v>
      </c>
      <c r="G104" s="191">
        <v>639</v>
      </c>
      <c r="H104" s="191">
        <v>319709</v>
      </c>
      <c r="I104" s="191">
        <v>374</v>
      </c>
      <c r="J104" s="191">
        <v>82310</v>
      </c>
      <c r="K104" s="191">
        <v>486</v>
      </c>
      <c r="L104" s="191">
        <v>432574</v>
      </c>
      <c r="M104" s="191">
        <v>23</v>
      </c>
      <c r="N104" s="191">
        <v>19267</v>
      </c>
      <c r="O104" s="191">
        <v>103</v>
      </c>
      <c r="P104" s="191">
        <v>77103</v>
      </c>
      <c r="Q104" s="192" t="s">
        <v>109</v>
      </c>
      <c r="R104" s="192" t="s">
        <v>109</v>
      </c>
      <c r="S104" s="192" t="s">
        <v>109</v>
      </c>
      <c r="T104" s="192" t="s">
        <v>109</v>
      </c>
      <c r="U104" s="191">
        <v>12</v>
      </c>
      <c r="V104" s="190">
        <v>6057</v>
      </c>
    </row>
    <row r="105" spans="1:22" ht="14.25" hidden="1" customHeight="1" x14ac:dyDescent="0.15">
      <c r="A105" s="196"/>
      <c r="B105" s="193">
        <v>18</v>
      </c>
      <c r="C105" s="191">
        <v>3</v>
      </c>
      <c r="D105" s="191">
        <v>1221</v>
      </c>
      <c r="E105" s="191">
        <v>6631</v>
      </c>
      <c r="F105" s="192">
        <v>4558936</v>
      </c>
      <c r="G105" s="191">
        <v>590</v>
      </c>
      <c r="H105" s="191">
        <v>297342</v>
      </c>
      <c r="I105" s="191">
        <v>366</v>
      </c>
      <c r="J105" s="191">
        <v>81040</v>
      </c>
      <c r="K105" s="191">
        <v>518</v>
      </c>
      <c r="L105" s="191">
        <v>460178</v>
      </c>
      <c r="M105" s="191">
        <v>22</v>
      </c>
      <c r="N105" s="191">
        <v>18416</v>
      </c>
      <c r="O105" s="191">
        <v>111</v>
      </c>
      <c r="P105" s="191">
        <v>83704</v>
      </c>
      <c r="Q105" s="192" t="s">
        <v>109</v>
      </c>
      <c r="R105" s="192" t="s">
        <v>109</v>
      </c>
      <c r="S105" s="192" t="s">
        <v>109</v>
      </c>
      <c r="T105" s="192" t="s">
        <v>109</v>
      </c>
      <c r="U105" s="191">
        <v>10</v>
      </c>
      <c r="V105" s="190">
        <v>5025</v>
      </c>
    </row>
    <row r="106" spans="1:22" ht="14.25" hidden="1" customHeight="1" x14ac:dyDescent="0.15">
      <c r="A106" s="196"/>
      <c r="B106" s="193">
        <v>20</v>
      </c>
      <c r="C106" s="191">
        <v>2</v>
      </c>
      <c r="D106" s="191">
        <v>812</v>
      </c>
      <c r="E106" s="191">
        <v>7705</v>
      </c>
      <c r="F106" s="192">
        <v>5327236</v>
      </c>
      <c r="G106" s="191">
        <v>456</v>
      </c>
      <c r="H106" s="191">
        <v>232547</v>
      </c>
      <c r="I106" s="191">
        <v>333</v>
      </c>
      <c r="J106" s="191">
        <v>70901</v>
      </c>
      <c r="K106" s="191">
        <v>573</v>
      </c>
      <c r="L106" s="191">
        <v>508099</v>
      </c>
      <c r="M106" s="191">
        <v>21</v>
      </c>
      <c r="N106" s="191">
        <v>17624</v>
      </c>
      <c r="O106" s="191">
        <v>96</v>
      </c>
      <c r="P106" s="191">
        <v>74340</v>
      </c>
      <c r="Q106" s="192" t="s">
        <v>109</v>
      </c>
      <c r="R106" s="192" t="s">
        <v>109</v>
      </c>
      <c r="S106" s="192" t="s">
        <v>109</v>
      </c>
      <c r="T106" s="192" t="s">
        <v>109</v>
      </c>
      <c r="U106" s="191">
        <v>9</v>
      </c>
      <c r="V106" s="190">
        <v>4566</v>
      </c>
    </row>
    <row r="107" spans="1:22" ht="14.25" hidden="1" customHeight="1" x14ac:dyDescent="0.15">
      <c r="A107" s="196"/>
      <c r="B107" s="193">
        <v>21</v>
      </c>
      <c r="C107" s="191">
        <v>1</v>
      </c>
      <c r="D107" s="191">
        <v>84</v>
      </c>
      <c r="E107" s="191">
        <v>8178</v>
      </c>
      <c r="F107" s="192">
        <v>5667045</v>
      </c>
      <c r="G107" s="191">
        <v>423</v>
      </c>
      <c r="H107" s="191">
        <v>216772</v>
      </c>
      <c r="I107" s="191">
        <v>312</v>
      </c>
      <c r="J107" s="191">
        <v>65678</v>
      </c>
      <c r="K107" s="191">
        <v>597</v>
      </c>
      <c r="L107" s="191">
        <v>528602</v>
      </c>
      <c r="M107" s="191">
        <v>18</v>
      </c>
      <c r="N107" s="191">
        <v>14852</v>
      </c>
      <c r="O107" s="191">
        <v>87</v>
      </c>
      <c r="P107" s="191">
        <v>68307</v>
      </c>
      <c r="Q107" s="192"/>
      <c r="R107" s="192"/>
      <c r="S107" s="192"/>
      <c r="T107" s="192"/>
      <c r="U107" s="191">
        <v>9</v>
      </c>
      <c r="V107" s="190">
        <v>4603</v>
      </c>
    </row>
    <row r="108" spans="1:22" ht="14.25" hidden="1" customHeight="1" x14ac:dyDescent="0.15">
      <c r="A108" s="195"/>
      <c r="B108" s="193">
        <v>22</v>
      </c>
      <c r="C108" s="191">
        <v>1</v>
      </c>
      <c r="D108" s="191">
        <v>84</v>
      </c>
      <c r="E108" s="191">
        <v>8522</v>
      </c>
      <c r="F108" s="192">
        <v>5918769</v>
      </c>
      <c r="G108" s="191">
        <v>385</v>
      </c>
      <c r="H108" s="191">
        <v>198138</v>
      </c>
      <c r="I108" s="191">
        <v>299</v>
      </c>
      <c r="J108" s="191">
        <v>63426</v>
      </c>
      <c r="K108" s="191">
        <v>606</v>
      </c>
      <c r="L108" s="191">
        <v>536900</v>
      </c>
      <c r="M108" s="191">
        <v>17</v>
      </c>
      <c r="N108" s="191">
        <v>14258</v>
      </c>
      <c r="O108" s="191">
        <v>72</v>
      </c>
      <c r="P108" s="191">
        <v>57217</v>
      </c>
      <c r="Q108" s="192"/>
      <c r="R108" s="192"/>
      <c r="S108" s="192"/>
      <c r="T108" s="192"/>
      <c r="U108" s="191">
        <v>10</v>
      </c>
      <c r="V108" s="190">
        <v>5033</v>
      </c>
    </row>
    <row r="109" spans="1:22" ht="14.25" customHeight="1" x14ac:dyDescent="0.15">
      <c r="A109" s="194" t="s">
        <v>31</v>
      </c>
      <c r="B109" s="193">
        <v>30</v>
      </c>
      <c r="E109" s="181">
        <v>11992</v>
      </c>
      <c r="F109" s="182">
        <v>8326000</v>
      </c>
      <c r="G109" s="181">
        <v>100</v>
      </c>
      <c r="H109" s="181">
        <v>51831</v>
      </c>
      <c r="I109" s="181">
        <v>103</v>
      </c>
      <c r="J109" s="181">
        <v>21882</v>
      </c>
      <c r="K109" s="181">
        <v>671</v>
      </c>
      <c r="L109" s="181">
        <v>579730</v>
      </c>
      <c r="M109" s="181">
        <v>8</v>
      </c>
      <c r="N109" s="181">
        <v>6819</v>
      </c>
      <c r="O109" s="181">
        <v>89</v>
      </c>
      <c r="P109" s="181">
        <v>68245</v>
      </c>
      <c r="U109" s="181">
        <v>5</v>
      </c>
      <c r="V109" s="190">
        <v>2361</v>
      </c>
    </row>
    <row r="110" spans="1:22" ht="14.25" customHeight="1" x14ac:dyDescent="0.15">
      <c r="A110" s="194"/>
      <c r="B110" s="193">
        <v>1</v>
      </c>
      <c r="C110" s="191"/>
      <c r="D110" s="191"/>
      <c r="E110" s="191">
        <v>12155</v>
      </c>
      <c r="F110" s="192">
        <v>8450851</v>
      </c>
      <c r="G110" s="191">
        <v>83</v>
      </c>
      <c r="H110" s="191">
        <v>42909</v>
      </c>
      <c r="I110" s="191">
        <v>90</v>
      </c>
      <c r="J110" s="191">
        <v>19352</v>
      </c>
      <c r="K110" s="191">
        <v>687</v>
      </c>
      <c r="L110" s="191">
        <v>592835</v>
      </c>
      <c r="M110" s="191">
        <v>7</v>
      </c>
      <c r="N110" s="191">
        <v>6046</v>
      </c>
      <c r="O110" s="191">
        <v>84</v>
      </c>
      <c r="P110" s="191">
        <v>64412</v>
      </c>
      <c r="Q110" s="191"/>
      <c r="R110" s="191"/>
      <c r="S110" s="191"/>
      <c r="T110" s="191"/>
      <c r="U110" s="191">
        <v>5</v>
      </c>
      <c r="V110" s="190">
        <v>2467</v>
      </c>
    </row>
    <row r="111" spans="1:22" ht="14.25" customHeight="1" x14ac:dyDescent="0.15">
      <c r="A111" s="194"/>
      <c r="B111" s="193">
        <v>2</v>
      </c>
      <c r="C111" s="191"/>
      <c r="D111" s="191"/>
      <c r="E111" s="191">
        <v>12293</v>
      </c>
      <c r="F111" s="192">
        <v>8574279</v>
      </c>
      <c r="G111" s="191">
        <v>73</v>
      </c>
      <c r="H111" s="191">
        <v>36943</v>
      </c>
      <c r="I111" s="191">
        <v>70</v>
      </c>
      <c r="J111" s="191">
        <v>15455</v>
      </c>
      <c r="K111" s="191">
        <v>697</v>
      </c>
      <c r="L111" s="191">
        <v>599493</v>
      </c>
      <c r="M111" s="191">
        <v>7</v>
      </c>
      <c r="N111" s="191">
        <v>6058</v>
      </c>
      <c r="O111" s="191">
        <v>83</v>
      </c>
      <c r="P111" s="191">
        <v>64016</v>
      </c>
      <c r="Q111" s="191"/>
      <c r="R111" s="191"/>
      <c r="S111" s="191"/>
      <c r="T111" s="191"/>
      <c r="U111" s="191">
        <v>4</v>
      </c>
      <c r="V111" s="190">
        <v>1891</v>
      </c>
    </row>
    <row r="112" spans="1:22" ht="14.25" customHeight="1" x14ac:dyDescent="0.15">
      <c r="A112" s="194"/>
      <c r="B112" s="193"/>
      <c r="C112" s="198"/>
      <c r="D112" s="198"/>
      <c r="E112" s="198"/>
      <c r="F112" s="199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9"/>
      <c r="R112" s="199"/>
      <c r="S112" s="198"/>
      <c r="T112" s="198"/>
      <c r="U112" s="198"/>
      <c r="V112" s="197"/>
    </row>
    <row r="113" spans="1:22" ht="14.25" hidden="1" customHeight="1" x14ac:dyDescent="0.15">
      <c r="A113" s="194"/>
      <c r="B113" s="193">
        <v>12</v>
      </c>
      <c r="C113" s="198">
        <v>39</v>
      </c>
      <c r="D113" s="198">
        <v>16068</v>
      </c>
      <c r="E113" s="198">
        <v>3337</v>
      </c>
      <c r="F113" s="199">
        <v>2201312</v>
      </c>
      <c r="G113" s="198">
        <v>1596</v>
      </c>
      <c r="H113" s="198">
        <v>747601</v>
      </c>
      <c r="I113" s="198">
        <v>303</v>
      </c>
      <c r="J113" s="198">
        <v>68128</v>
      </c>
      <c r="K113" s="198">
        <v>324</v>
      </c>
      <c r="L113" s="198">
        <v>292092</v>
      </c>
      <c r="M113" s="198">
        <v>55</v>
      </c>
      <c r="N113" s="198">
        <v>47479</v>
      </c>
      <c r="O113" s="198">
        <v>67</v>
      </c>
      <c r="P113" s="198">
        <v>52088</v>
      </c>
      <c r="Q113" s="199" t="s">
        <v>109</v>
      </c>
      <c r="R113" s="199" t="s">
        <v>109</v>
      </c>
      <c r="S113" s="198">
        <v>1</v>
      </c>
      <c r="T113" s="198">
        <v>1036</v>
      </c>
      <c r="U113" s="198">
        <v>54</v>
      </c>
      <c r="V113" s="197">
        <v>26873</v>
      </c>
    </row>
    <row r="114" spans="1:22" ht="14.25" hidden="1" customHeight="1" x14ac:dyDescent="0.15">
      <c r="A114" s="194"/>
      <c r="B114" s="193">
        <v>13</v>
      </c>
      <c r="C114" s="198">
        <v>28</v>
      </c>
      <c r="D114" s="198">
        <v>11536</v>
      </c>
      <c r="E114" s="198">
        <v>3583</v>
      </c>
      <c r="F114" s="199">
        <v>2387199</v>
      </c>
      <c r="G114" s="198">
        <v>1512</v>
      </c>
      <c r="H114" s="198">
        <v>709542</v>
      </c>
      <c r="I114" s="198">
        <v>292</v>
      </c>
      <c r="J114" s="198">
        <v>65503</v>
      </c>
      <c r="K114" s="198">
        <v>313</v>
      </c>
      <c r="L114" s="198">
        <v>282210</v>
      </c>
      <c r="M114" s="198">
        <v>54</v>
      </c>
      <c r="N114" s="198">
        <v>46443</v>
      </c>
      <c r="O114" s="198">
        <v>61</v>
      </c>
      <c r="P114" s="198">
        <v>46569</v>
      </c>
      <c r="Q114" s="199" t="s">
        <v>109</v>
      </c>
      <c r="R114" s="199" t="s">
        <v>109</v>
      </c>
      <c r="S114" s="199" t="s">
        <v>109</v>
      </c>
      <c r="T114" s="199" t="s">
        <v>109</v>
      </c>
      <c r="U114" s="198">
        <v>51</v>
      </c>
      <c r="V114" s="197">
        <v>25160</v>
      </c>
    </row>
    <row r="115" spans="1:22" ht="14.25" hidden="1" customHeight="1" x14ac:dyDescent="0.15">
      <c r="A115" s="194"/>
      <c r="B115" s="193">
        <v>14</v>
      </c>
      <c r="C115" s="191">
        <v>23</v>
      </c>
      <c r="D115" s="191">
        <v>9476</v>
      </c>
      <c r="E115" s="191">
        <v>3822</v>
      </c>
      <c r="F115" s="192">
        <v>2569701</v>
      </c>
      <c r="G115" s="191">
        <v>1399</v>
      </c>
      <c r="H115" s="191">
        <v>656364</v>
      </c>
      <c r="I115" s="191">
        <v>278</v>
      </c>
      <c r="J115" s="191">
        <v>63021</v>
      </c>
      <c r="K115" s="191">
        <v>312</v>
      </c>
      <c r="L115" s="191">
        <v>278902</v>
      </c>
      <c r="M115" s="191">
        <v>52</v>
      </c>
      <c r="N115" s="191">
        <v>44634</v>
      </c>
      <c r="O115" s="191">
        <v>54</v>
      </c>
      <c r="P115" s="191">
        <v>40278</v>
      </c>
      <c r="Q115" s="192" t="s">
        <v>109</v>
      </c>
      <c r="R115" s="192" t="s">
        <v>109</v>
      </c>
      <c r="S115" s="192" t="s">
        <v>109</v>
      </c>
      <c r="T115" s="192" t="s">
        <v>109</v>
      </c>
      <c r="U115" s="191">
        <v>51</v>
      </c>
      <c r="V115" s="190">
        <v>25262</v>
      </c>
    </row>
    <row r="116" spans="1:22" ht="14.25" hidden="1" customHeight="1" x14ac:dyDescent="0.15">
      <c r="A116" s="196"/>
      <c r="B116" s="193">
        <v>16</v>
      </c>
      <c r="C116" s="191">
        <v>9</v>
      </c>
      <c r="D116" s="191">
        <v>3664</v>
      </c>
      <c r="E116" s="191">
        <v>4286</v>
      </c>
      <c r="F116" s="192">
        <v>2876763</v>
      </c>
      <c r="G116" s="191">
        <v>1207</v>
      </c>
      <c r="H116" s="191">
        <v>561105</v>
      </c>
      <c r="I116" s="191">
        <v>244</v>
      </c>
      <c r="J116" s="191">
        <v>55448</v>
      </c>
      <c r="K116" s="191">
        <v>321</v>
      </c>
      <c r="L116" s="191">
        <v>283014</v>
      </c>
      <c r="M116" s="191">
        <v>46</v>
      </c>
      <c r="N116" s="191">
        <v>39327</v>
      </c>
      <c r="O116" s="191">
        <v>57</v>
      </c>
      <c r="P116" s="191">
        <v>44299</v>
      </c>
      <c r="Q116" s="192" t="s">
        <v>109</v>
      </c>
      <c r="R116" s="192" t="s">
        <v>109</v>
      </c>
      <c r="S116" s="192" t="s">
        <v>109</v>
      </c>
      <c r="T116" s="192" t="s">
        <v>109</v>
      </c>
      <c r="U116" s="191">
        <v>47</v>
      </c>
      <c r="V116" s="190">
        <v>22827</v>
      </c>
    </row>
    <row r="117" spans="1:22" ht="14.25" hidden="1" customHeight="1" x14ac:dyDescent="0.15">
      <c r="A117" s="196"/>
      <c r="B117" s="193">
        <v>17</v>
      </c>
      <c r="C117" s="191">
        <v>5</v>
      </c>
      <c r="D117" s="191">
        <v>2036</v>
      </c>
      <c r="E117" s="191">
        <v>4452</v>
      </c>
      <c r="F117" s="192">
        <v>3009752</v>
      </c>
      <c r="G117" s="191">
        <v>1106</v>
      </c>
      <c r="H117" s="191">
        <v>516478</v>
      </c>
      <c r="I117" s="191">
        <v>221</v>
      </c>
      <c r="J117" s="191">
        <v>50335</v>
      </c>
      <c r="K117" s="191">
        <v>322</v>
      </c>
      <c r="L117" s="191">
        <v>283305</v>
      </c>
      <c r="M117" s="191">
        <v>43</v>
      </c>
      <c r="N117" s="191">
        <v>36547</v>
      </c>
      <c r="O117" s="191">
        <v>56</v>
      </c>
      <c r="P117" s="191">
        <v>43842</v>
      </c>
      <c r="Q117" s="192" t="s">
        <v>109</v>
      </c>
      <c r="R117" s="192" t="s">
        <v>109</v>
      </c>
      <c r="S117" s="192" t="s">
        <v>109</v>
      </c>
      <c r="T117" s="192" t="s">
        <v>109</v>
      </c>
      <c r="U117" s="191">
        <v>45</v>
      </c>
      <c r="V117" s="190">
        <v>21921</v>
      </c>
    </row>
    <row r="118" spans="1:22" ht="14.25" hidden="1" customHeight="1" x14ac:dyDescent="0.15">
      <c r="A118" s="196"/>
      <c r="B118" s="193">
        <v>18</v>
      </c>
      <c r="C118" s="191">
        <v>5</v>
      </c>
      <c r="D118" s="191">
        <v>2036</v>
      </c>
      <c r="E118" s="191">
        <v>4636</v>
      </c>
      <c r="F118" s="192">
        <v>3137505</v>
      </c>
      <c r="G118" s="191">
        <v>1002</v>
      </c>
      <c r="H118" s="191">
        <v>467655</v>
      </c>
      <c r="I118" s="191">
        <v>200</v>
      </c>
      <c r="J118" s="191">
        <v>45971</v>
      </c>
      <c r="K118" s="191">
        <v>321</v>
      </c>
      <c r="L118" s="191">
        <v>280439</v>
      </c>
      <c r="M118" s="191">
        <v>38</v>
      </c>
      <c r="N118" s="191">
        <v>31882</v>
      </c>
      <c r="O118" s="191">
        <v>46</v>
      </c>
      <c r="P118" s="191">
        <v>36220</v>
      </c>
      <c r="Q118" s="192" t="s">
        <v>109</v>
      </c>
      <c r="R118" s="192" t="s">
        <v>109</v>
      </c>
      <c r="S118" s="192" t="s">
        <v>109</v>
      </c>
      <c r="T118" s="192" t="s">
        <v>109</v>
      </c>
      <c r="U118" s="191">
        <v>43</v>
      </c>
      <c r="V118" s="190">
        <v>20973</v>
      </c>
    </row>
    <row r="119" spans="1:22" ht="14.25" hidden="1" customHeight="1" x14ac:dyDescent="0.15">
      <c r="A119" s="196"/>
      <c r="B119" s="193">
        <v>20</v>
      </c>
      <c r="C119" s="191">
        <v>2</v>
      </c>
      <c r="D119" s="191">
        <v>812</v>
      </c>
      <c r="E119" s="191">
        <v>5005</v>
      </c>
      <c r="F119" s="192">
        <v>3420005</v>
      </c>
      <c r="G119" s="191">
        <v>819</v>
      </c>
      <c r="H119" s="191">
        <v>385850</v>
      </c>
      <c r="I119" s="191">
        <v>173</v>
      </c>
      <c r="J119" s="191">
        <v>40043</v>
      </c>
      <c r="K119" s="191">
        <v>308</v>
      </c>
      <c r="L119" s="191">
        <v>267736</v>
      </c>
      <c r="M119" s="191">
        <v>37</v>
      </c>
      <c r="N119" s="191">
        <v>30892</v>
      </c>
      <c r="O119" s="191">
        <v>34</v>
      </c>
      <c r="P119" s="191">
        <v>26813</v>
      </c>
      <c r="Q119" s="192" t="s">
        <v>109</v>
      </c>
      <c r="R119" s="192" t="s">
        <v>109</v>
      </c>
      <c r="S119" s="192" t="s">
        <v>109</v>
      </c>
      <c r="T119" s="192" t="s">
        <v>109</v>
      </c>
      <c r="U119" s="191">
        <v>39</v>
      </c>
      <c r="V119" s="190">
        <v>19062</v>
      </c>
    </row>
    <row r="120" spans="1:22" ht="14.25" hidden="1" customHeight="1" x14ac:dyDescent="0.15">
      <c r="A120" s="196"/>
      <c r="B120" s="193">
        <v>21</v>
      </c>
      <c r="C120" s="191">
        <v>1</v>
      </c>
      <c r="D120" s="191">
        <v>406</v>
      </c>
      <c r="E120" s="191">
        <v>5166</v>
      </c>
      <c r="F120" s="192">
        <v>3539025</v>
      </c>
      <c r="G120" s="191">
        <v>748</v>
      </c>
      <c r="H120" s="191">
        <v>353016</v>
      </c>
      <c r="I120" s="191">
        <v>158</v>
      </c>
      <c r="J120" s="191">
        <v>35684</v>
      </c>
      <c r="K120" s="191">
        <v>312</v>
      </c>
      <c r="L120" s="191">
        <v>271740</v>
      </c>
      <c r="M120" s="191">
        <v>34</v>
      </c>
      <c r="N120" s="191">
        <v>28317</v>
      </c>
      <c r="O120" s="191">
        <v>28</v>
      </c>
      <c r="P120" s="191">
        <v>21832</v>
      </c>
      <c r="Q120" s="192"/>
      <c r="R120" s="192"/>
      <c r="S120" s="192"/>
      <c r="T120" s="192"/>
      <c r="U120" s="191">
        <v>39</v>
      </c>
      <c r="V120" s="190">
        <v>19228</v>
      </c>
    </row>
    <row r="121" spans="1:22" ht="14.25" hidden="1" customHeight="1" x14ac:dyDescent="0.15">
      <c r="A121" s="195"/>
      <c r="B121" s="193">
        <v>22</v>
      </c>
      <c r="C121" s="192" t="s">
        <v>109</v>
      </c>
      <c r="D121" s="192" t="s">
        <v>109</v>
      </c>
      <c r="E121" s="191">
        <v>5259</v>
      </c>
      <c r="F121" s="192">
        <v>3617918</v>
      </c>
      <c r="G121" s="191">
        <v>652</v>
      </c>
      <c r="H121" s="191">
        <v>310042</v>
      </c>
      <c r="I121" s="191">
        <v>141</v>
      </c>
      <c r="J121" s="191">
        <v>31135</v>
      </c>
      <c r="K121" s="191">
        <v>308</v>
      </c>
      <c r="L121" s="191">
        <v>267733</v>
      </c>
      <c r="M121" s="191">
        <v>33</v>
      </c>
      <c r="N121" s="191">
        <v>27525</v>
      </c>
      <c r="O121" s="191">
        <v>24</v>
      </c>
      <c r="P121" s="191">
        <v>17980</v>
      </c>
      <c r="Q121" s="192"/>
      <c r="R121" s="192"/>
      <c r="S121" s="192"/>
      <c r="T121" s="192"/>
      <c r="U121" s="191">
        <v>38</v>
      </c>
      <c r="V121" s="190">
        <v>18914</v>
      </c>
    </row>
    <row r="122" spans="1:22" ht="14.25" customHeight="1" x14ac:dyDescent="0.15">
      <c r="A122" s="194" t="s">
        <v>0</v>
      </c>
      <c r="B122" s="193">
        <v>30</v>
      </c>
      <c r="E122" s="181">
        <v>6304</v>
      </c>
      <c r="F122" s="182">
        <v>4376267</v>
      </c>
      <c r="G122" s="181">
        <v>141</v>
      </c>
      <c r="H122" s="181">
        <v>66941</v>
      </c>
      <c r="I122" s="181">
        <v>42</v>
      </c>
      <c r="J122" s="181">
        <v>10383</v>
      </c>
      <c r="K122" s="181">
        <v>305</v>
      </c>
      <c r="L122" s="181">
        <v>258644</v>
      </c>
      <c r="M122" s="181">
        <v>13</v>
      </c>
      <c r="N122" s="181">
        <v>10521</v>
      </c>
      <c r="O122" s="181">
        <v>17</v>
      </c>
      <c r="P122" s="181">
        <v>13826</v>
      </c>
      <c r="U122" s="181">
        <v>23</v>
      </c>
      <c r="V122" s="190">
        <v>10776</v>
      </c>
    </row>
    <row r="123" spans="1:22" ht="14.25" customHeight="1" x14ac:dyDescent="0.15">
      <c r="A123" s="194"/>
      <c r="B123" s="193">
        <v>1</v>
      </c>
      <c r="C123" s="191"/>
      <c r="D123" s="191"/>
      <c r="E123" s="191">
        <v>6334</v>
      </c>
      <c r="F123" s="192">
        <v>4415831</v>
      </c>
      <c r="G123" s="191">
        <v>113</v>
      </c>
      <c r="H123" s="191">
        <v>54424</v>
      </c>
      <c r="I123" s="191">
        <v>37</v>
      </c>
      <c r="J123" s="191">
        <v>9134</v>
      </c>
      <c r="K123" s="191">
        <v>300</v>
      </c>
      <c r="L123" s="191">
        <v>255324</v>
      </c>
      <c r="M123" s="191">
        <v>11</v>
      </c>
      <c r="N123" s="191">
        <v>8776</v>
      </c>
      <c r="O123" s="191">
        <v>15</v>
      </c>
      <c r="P123" s="191">
        <v>12055</v>
      </c>
      <c r="Q123" s="191"/>
      <c r="R123" s="191"/>
      <c r="S123" s="191"/>
      <c r="T123" s="191"/>
      <c r="U123" s="191">
        <v>20</v>
      </c>
      <c r="V123" s="190">
        <v>9195</v>
      </c>
    </row>
    <row r="124" spans="1:22" ht="14.25" customHeight="1" x14ac:dyDescent="0.15">
      <c r="A124" s="194"/>
      <c r="B124" s="193">
        <v>2</v>
      </c>
      <c r="C124" s="191"/>
      <c r="D124" s="191"/>
      <c r="E124" s="191">
        <v>6346</v>
      </c>
      <c r="F124" s="192">
        <v>4444820</v>
      </c>
      <c r="G124" s="191">
        <v>90</v>
      </c>
      <c r="H124" s="191">
        <v>43216</v>
      </c>
      <c r="I124" s="191">
        <v>26</v>
      </c>
      <c r="J124" s="191">
        <v>6495</v>
      </c>
      <c r="K124" s="191">
        <v>298</v>
      </c>
      <c r="L124" s="191">
        <v>253638</v>
      </c>
      <c r="M124" s="191">
        <v>10</v>
      </c>
      <c r="N124" s="191">
        <v>7817</v>
      </c>
      <c r="O124" s="191">
        <v>14</v>
      </c>
      <c r="P124" s="191">
        <v>11629</v>
      </c>
      <c r="Q124" s="191"/>
      <c r="R124" s="191"/>
      <c r="S124" s="191"/>
      <c r="T124" s="191"/>
      <c r="U124" s="191">
        <v>18</v>
      </c>
      <c r="V124" s="190">
        <v>8522</v>
      </c>
    </row>
    <row r="125" spans="1:22" ht="14.25" customHeight="1" x14ac:dyDescent="0.15">
      <c r="A125" s="194"/>
      <c r="B125" s="193"/>
      <c r="C125" s="198"/>
      <c r="D125" s="198"/>
      <c r="E125" s="198"/>
      <c r="F125" s="199"/>
      <c r="G125" s="198"/>
      <c r="H125" s="198"/>
      <c r="I125" s="198"/>
      <c r="J125" s="198"/>
      <c r="K125" s="198"/>
      <c r="L125" s="198"/>
      <c r="M125" s="198"/>
      <c r="N125" s="198"/>
      <c r="O125" s="198"/>
      <c r="P125" s="198"/>
      <c r="Q125" s="199"/>
      <c r="R125" s="199"/>
      <c r="S125" s="198"/>
      <c r="T125" s="198"/>
      <c r="U125" s="198"/>
      <c r="V125" s="197"/>
    </row>
    <row r="126" spans="1:22" ht="14.25" hidden="1" customHeight="1" x14ac:dyDescent="0.15">
      <c r="A126" s="194"/>
      <c r="B126" s="193">
        <v>12</v>
      </c>
      <c r="C126" s="198">
        <v>28</v>
      </c>
      <c r="D126" s="198">
        <v>11536</v>
      </c>
      <c r="E126" s="198">
        <v>2316</v>
      </c>
      <c r="F126" s="199">
        <v>1583831</v>
      </c>
      <c r="G126" s="198">
        <v>945</v>
      </c>
      <c r="H126" s="198">
        <v>471948</v>
      </c>
      <c r="I126" s="198">
        <v>321</v>
      </c>
      <c r="J126" s="198">
        <v>73681</v>
      </c>
      <c r="K126" s="198">
        <v>217</v>
      </c>
      <c r="L126" s="198">
        <v>196329</v>
      </c>
      <c r="M126" s="198">
        <v>21</v>
      </c>
      <c r="N126" s="198">
        <v>18527</v>
      </c>
      <c r="O126" s="198">
        <v>71</v>
      </c>
      <c r="P126" s="198">
        <v>52628</v>
      </c>
      <c r="Q126" s="199" t="s">
        <v>109</v>
      </c>
      <c r="R126" s="199" t="s">
        <v>109</v>
      </c>
      <c r="S126" s="198">
        <v>3</v>
      </c>
      <c r="T126" s="198">
        <v>2644</v>
      </c>
      <c r="U126" s="198">
        <v>26</v>
      </c>
      <c r="V126" s="197">
        <v>13871</v>
      </c>
    </row>
    <row r="127" spans="1:22" ht="14.25" hidden="1" customHeight="1" x14ac:dyDescent="0.15">
      <c r="A127" s="194"/>
      <c r="B127" s="193">
        <v>13</v>
      </c>
      <c r="C127" s="198">
        <v>24</v>
      </c>
      <c r="D127" s="198">
        <v>9888</v>
      </c>
      <c r="E127" s="198">
        <v>2548</v>
      </c>
      <c r="F127" s="199">
        <v>1759454</v>
      </c>
      <c r="G127" s="198">
        <v>875</v>
      </c>
      <c r="H127" s="198">
        <v>437420</v>
      </c>
      <c r="I127" s="198">
        <v>313</v>
      </c>
      <c r="J127" s="198">
        <v>71834</v>
      </c>
      <c r="K127" s="198">
        <v>225</v>
      </c>
      <c r="L127" s="198">
        <v>203195</v>
      </c>
      <c r="M127" s="198">
        <v>21</v>
      </c>
      <c r="N127" s="198">
        <v>18527</v>
      </c>
      <c r="O127" s="198">
        <v>76</v>
      </c>
      <c r="P127" s="198">
        <v>57652</v>
      </c>
      <c r="Q127" s="199" t="s">
        <v>109</v>
      </c>
      <c r="R127" s="199" t="s">
        <v>109</v>
      </c>
      <c r="S127" s="198">
        <v>2</v>
      </c>
      <c r="T127" s="198">
        <v>1840</v>
      </c>
      <c r="U127" s="198">
        <v>25</v>
      </c>
      <c r="V127" s="197">
        <v>13108</v>
      </c>
    </row>
    <row r="128" spans="1:22" ht="14.25" hidden="1" customHeight="1" x14ac:dyDescent="0.15">
      <c r="A128" s="194"/>
      <c r="B128" s="193">
        <v>14</v>
      </c>
      <c r="C128" s="191">
        <v>16</v>
      </c>
      <c r="D128" s="191">
        <v>6592</v>
      </c>
      <c r="E128" s="191">
        <v>2787</v>
      </c>
      <c r="F128" s="192">
        <v>1932173</v>
      </c>
      <c r="G128" s="191">
        <v>810</v>
      </c>
      <c r="H128" s="191">
        <v>407385</v>
      </c>
      <c r="I128" s="191">
        <v>302</v>
      </c>
      <c r="J128" s="191">
        <v>69881</v>
      </c>
      <c r="K128" s="191">
        <v>242</v>
      </c>
      <c r="L128" s="191">
        <v>217379</v>
      </c>
      <c r="M128" s="191">
        <v>19</v>
      </c>
      <c r="N128" s="191">
        <v>16688</v>
      </c>
      <c r="O128" s="191">
        <v>69</v>
      </c>
      <c r="P128" s="191">
        <v>51824</v>
      </c>
      <c r="Q128" s="192" t="s">
        <v>109</v>
      </c>
      <c r="R128" s="192" t="s">
        <v>109</v>
      </c>
      <c r="S128" s="191">
        <v>1</v>
      </c>
      <c r="T128" s="191">
        <v>1036</v>
      </c>
      <c r="U128" s="191">
        <v>20</v>
      </c>
      <c r="V128" s="190">
        <v>10342</v>
      </c>
    </row>
    <row r="129" spans="1:22" ht="14.25" hidden="1" customHeight="1" x14ac:dyDescent="0.15">
      <c r="A129" s="196"/>
      <c r="B129" s="193">
        <v>16</v>
      </c>
      <c r="C129" s="191">
        <v>10</v>
      </c>
      <c r="D129" s="191">
        <v>4071</v>
      </c>
      <c r="E129" s="191">
        <v>3242</v>
      </c>
      <c r="F129" s="192">
        <v>2235973</v>
      </c>
      <c r="G129" s="191">
        <v>685</v>
      </c>
      <c r="H129" s="191">
        <v>344531</v>
      </c>
      <c r="I129" s="191">
        <v>282</v>
      </c>
      <c r="J129" s="191">
        <v>63891</v>
      </c>
      <c r="K129" s="191">
        <v>252</v>
      </c>
      <c r="L129" s="191">
        <v>225307</v>
      </c>
      <c r="M129" s="191">
        <v>17</v>
      </c>
      <c r="N129" s="191">
        <v>14500</v>
      </c>
      <c r="O129" s="191">
        <v>67</v>
      </c>
      <c r="P129" s="191">
        <v>48544</v>
      </c>
      <c r="Q129" s="192" t="s">
        <v>109</v>
      </c>
      <c r="R129" s="192" t="s">
        <v>109</v>
      </c>
      <c r="S129" s="192" t="s">
        <v>109</v>
      </c>
      <c r="T129" s="192" t="s">
        <v>109</v>
      </c>
      <c r="U129" s="191">
        <v>17</v>
      </c>
      <c r="V129" s="190">
        <v>8400</v>
      </c>
    </row>
    <row r="130" spans="1:22" ht="14.25" hidden="1" customHeight="1" x14ac:dyDescent="0.15">
      <c r="A130" s="196"/>
      <c r="B130" s="193">
        <v>17</v>
      </c>
      <c r="C130" s="191">
        <v>6</v>
      </c>
      <c r="D130" s="191">
        <v>2443</v>
      </c>
      <c r="E130" s="191">
        <v>3465</v>
      </c>
      <c r="F130" s="192">
        <v>2398104</v>
      </c>
      <c r="G130" s="191">
        <v>629</v>
      </c>
      <c r="H130" s="191">
        <v>317892</v>
      </c>
      <c r="I130" s="191">
        <v>269</v>
      </c>
      <c r="J130" s="191">
        <v>60459</v>
      </c>
      <c r="K130" s="191">
        <v>244</v>
      </c>
      <c r="L130" s="191">
        <v>216447</v>
      </c>
      <c r="M130" s="191">
        <v>16</v>
      </c>
      <c r="N130" s="191">
        <v>13705</v>
      </c>
      <c r="O130" s="191">
        <v>75</v>
      </c>
      <c r="P130" s="191">
        <v>54378</v>
      </c>
      <c r="Q130" s="192" t="s">
        <v>109</v>
      </c>
      <c r="R130" s="192" t="s">
        <v>109</v>
      </c>
      <c r="S130" s="192" t="s">
        <v>109</v>
      </c>
      <c r="T130" s="192" t="s">
        <v>109</v>
      </c>
      <c r="U130" s="191">
        <v>16</v>
      </c>
      <c r="V130" s="190">
        <v>7691</v>
      </c>
    </row>
    <row r="131" spans="1:22" ht="14.25" hidden="1" customHeight="1" x14ac:dyDescent="0.15">
      <c r="A131" s="196"/>
      <c r="B131" s="193">
        <v>18</v>
      </c>
      <c r="C131" s="191">
        <v>3</v>
      </c>
      <c r="D131" s="191">
        <v>1221</v>
      </c>
      <c r="E131" s="191">
        <v>3270</v>
      </c>
      <c r="F131" s="192">
        <v>2574039</v>
      </c>
      <c r="G131" s="191">
        <v>565</v>
      </c>
      <c r="H131" s="191">
        <v>288761</v>
      </c>
      <c r="I131" s="191">
        <v>253</v>
      </c>
      <c r="J131" s="191">
        <v>56795</v>
      </c>
      <c r="K131" s="191">
        <v>240</v>
      </c>
      <c r="L131" s="191">
        <v>211743</v>
      </c>
      <c r="M131" s="191">
        <v>16</v>
      </c>
      <c r="N131" s="191">
        <v>13664</v>
      </c>
      <c r="O131" s="191">
        <v>73</v>
      </c>
      <c r="P131" s="191">
        <v>52855</v>
      </c>
      <c r="Q131" s="192" t="s">
        <v>109</v>
      </c>
      <c r="R131" s="192" t="s">
        <v>109</v>
      </c>
      <c r="S131" s="192" t="s">
        <v>109</v>
      </c>
      <c r="T131" s="192" t="s">
        <v>109</v>
      </c>
      <c r="U131" s="191">
        <v>15</v>
      </c>
      <c r="V131" s="190">
        <v>7581</v>
      </c>
    </row>
    <row r="132" spans="1:22" ht="14.25" hidden="1" customHeight="1" x14ac:dyDescent="0.15">
      <c r="A132" s="196"/>
      <c r="B132" s="193">
        <v>20</v>
      </c>
      <c r="C132" s="192" t="s">
        <v>109</v>
      </c>
      <c r="D132" s="192" t="s">
        <v>109</v>
      </c>
      <c r="E132" s="191">
        <v>4176</v>
      </c>
      <c r="F132" s="192">
        <v>2903217</v>
      </c>
      <c r="G132" s="191">
        <v>439</v>
      </c>
      <c r="H132" s="191">
        <v>227269</v>
      </c>
      <c r="I132" s="191">
        <v>227</v>
      </c>
      <c r="J132" s="191">
        <v>50472</v>
      </c>
      <c r="K132" s="191">
        <v>245</v>
      </c>
      <c r="L132" s="191">
        <v>216295</v>
      </c>
      <c r="M132" s="191">
        <v>14</v>
      </c>
      <c r="N132" s="191">
        <v>11881</v>
      </c>
      <c r="O132" s="191">
        <v>55</v>
      </c>
      <c r="P132" s="191">
        <v>41168</v>
      </c>
      <c r="Q132" s="192" t="s">
        <v>109</v>
      </c>
      <c r="R132" s="192" t="s">
        <v>109</v>
      </c>
      <c r="S132" s="192" t="s">
        <v>109</v>
      </c>
      <c r="T132" s="192" t="s">
        <v>109</v>
      </c>
      <c r="U132" s="191">
        <v>11</v>
      </c>
      <c r="V132" s="190">
        <v>5359</v>
      </c>
    </row>
    <row r="133" spans="1:22" ht="14.25" hidden="1" customHeight="1" x14ac:dyDescent="0.15">
      <c r="A133" s="196"/>
      <c r="B133" s="193">
        <v>21</v>
      </c>
      <c r="C133" s="192" t="s">
        <v>109</v>
      </c>
      <c r="D133" s="192" t="s">
        <v>109</v>
      </c>
      <c r="E133" s="191">
        <v>4428</v>
      </c>
      <c r="F133" s="192">
        <v>3082137</v>
      </c>
      <c r="G133" s="191">
        <v>408</v>
      </c>
      <c r="H133" s="191">
        <v>211737</v>
      </c>
      <c r="I133" s="191">
        <v>206</v>
      </c>
      <c r="J133" s="191">
        <v>46006</v>
      </c>
      <c r="K133" s="191">
        <v>256</v>
      </c>
      <c r="L133" s="191">
        <v>226544</v>
      </c>
      <c r="M133" s="191">
        <v>13</v>
      </c>
      <c r="N133" s="191">
        <v>11089</v>
      </c>
      <c r="O133" s="191">
        <v>58</v>
      </c>
      <c r="P133" s="191">
        <v>42232</v>
      </c>
      <c r="Q133" s="192"/>
      <c r="R133" s="192"/>
      <c r="S133" s="192"/>
      <c r="T133" s="192"/>
      <c r="U133" s="191">
        <v>9</v>
      </c>
      <c r="V133" s="190">
        <v>4437</v>
      </c>
    </row>
    <row r="134" spans="1:22" ht="14.25" hidden="1" customHeight="1" x14ac:dyDescent="0.15">
      <c r="A134" s="195"/>
      <c r="B134" s="193">
        <v>22</v>
      </c>
      <c r="C134" s="192" t="s">
        <v>109</v>
      </c>
      <c r="D134" s="192" t="s">
        <v>109</v>
      </c>
      <c r="E134" s="191">
        <v>4610</v>
      </c>
      <c r="F134" s="192">
        <v>3207519</v>
      </c>
      <c r="G134" s="191">
        <v>357</v>
      </c>
      <c r="H134" s="191">
        <v>187115</v>
      </c>
      <c r="I134" s="191">
        <v>190</v>
      </c>
      <c r="J134" s="191">
        <v>42498</v>
      </c>
      <c r="K134" s="191">
        <v>262</v>
      </c>
      <c r="L134" s="191">
        <v>230249</v>
      </c>
      <c r="M134" s="191">
        <v>12</v>
      </c>
      <c r="N134" s="191">
        <v>10099</v>
      </c>
      <c r="O134" s="191">
        <v>57</v>
      </c>
      <c r="P134" s="191">
        <v>43024</v>
      </c>
      <c r="Q134" s="192"/>
      <c r="R134" s="192"/>
      <c r="S134" s="192"/>
      <c r="T134" s="192"/>
      <c r="U134" s="191">
        <v>7</v>
      </c>
      <c r="V134" s="190">
        <v>3384</v>
      </c>
    </row>
    <row r="135" spans="1:22" ht="14.25" customHeight="1" x14ac:dyDescent="0.15">
      <c r="A135" s="194" t="s">
        <v>49</v>
      </c>
      <c r="B135" s="193">
        <v>30</v>
      </c>
      <c r="E135" s="181">
        <v>6370</v>
      </c>
      <c r="F135" s="182">
        <v>4436988</v>
      </c>
      <c r="G135" s="181">
        <v>87</v>
      </c>
      <c r="H135" s="181">
        <v>46006</v>
      </c>
      <c r="I135" s="181">
        <v>67</v>
      </c>
      <c r="J135" s="181">
        <v>16127</v>
      </c>
      <c r="K135" s="181">
        <v>298</v>
      </c>
      <c r="L135" s="181">
        <v>255781</v>
      </c>
      <c r="M135" s="181">
        <v>5</v>
      </c>
      <c r="N135" s="181">
        <v>4286</v>
      </c>
      <c r="O135" s="181">
        <v>50</v>
      </c>
      <c r="P135" s="181">
        <v>38436</v>
      </c>
      <c r="U135" s="181">
        <v>2</v>
      </c>
      <c r="V135" s="190">
        <v>897</v>
      </c>
    </row>
    <row r="136" spans="1:22" ht="14.25" customHeight="1" x14ac:dyDescent="0.15">
      <c r="A136" s="194"/>
      <c r="B136" s="193">
        <v>1</v>
      </c>
      <c r="C136" s="191"/>
      <c r="D136" s="191"/>
      <c r="E136" s="191">
        <v>6460</v>
      </c>
      <c r="F136" s="192">
        <v>4516417</v>
      </c>
      <c r="G136" s="191">
        <v>70</v>
      </c>
      <c r="H136" s="191">
        <v>37059</v>
      </c>
      <c r="I136" s="191">
        <v>55</v>
      </c>
      <c r="J136" s="191">
        <v>12426</v>
      </c>
      <c r="K136" s="191">
        <v>313</v>
      </c>
      <c r="L136" s="191">
        <v>268434</v>
      </c>
      <c r="M136" s="191">
        <v>4</v>
      </c>
      <c r="N136" s="191">
        <v>3510</v>
      </c>
      <c r="O136" s="191">
        <v>54</v>
      </c>
      <c r="P136" s="191">
        <v>40633</v>
      </c>
      <c r="Q136" s="191"/>
      <c r="R136" s="191"/>
      <c r="S136" s="191"/>
      <c r="T136" s="191"/>
      <c r="U136" s="191">
        <v>3</v>
      </c>
      <c r="V136" s="190">
        <v>1474</v>
      </c>
    </row>
    <row r="137" spans="1:22" ht="14.25" customHeight="1" x14ac:dyDescent="0.15">
      <c r="A137" s="194"/>
      <c r="B137" s="193">
        <v>2</v>
      </c>
      <c r="C137" s="191"/>
      <c r="D137" s="191"/>
      <c r="E137" s="191">
        <v>6547</v>
      </c>
      <c r="F137" s="192">
        <v>4592680</v>
      </c>
      <c r="G137" s="191">
        <v>60</v>
      </c>
      <c r="H137" s="191">
        <v>31903</v>
      </c>
      <c r="I137" s="191">
        <v>41</v>
      </c>
      <c r="J137" s="191">
        <v>8956</v>
      </c>
      <c r="K137" s="191">
        <v>325</v>
      </c>
      <c r="L137" s="191">
        <v>280072</v>
      </c>
      <c r="M137" s="191">
        <v>4</v>
      </c>
      <c r="N137" s="191">
        <v>3518</v>
      </c>
      <c r="O137" s="191">
        <v>52</v>
      </c>
      <c r="P137" s="191">
        <v>40039</v>
      </c>
      <c r="Q137" s="191"/>
      <c r="R137" s="191"/>
      <c r="S137" s="191"/>
      <c r="T137" s="191"/>
      <c r="U137" s="191">
        <v>4</v>
      </c>
      <c r="V137" s="190">
        <v>1933</v>
      </c>
    </row>
    <row r="138" spans="1:22" ht="14.25" customHeight="1" x14ac:dyDescent="0.15">
      <c r="A138" s="194"/>
      <c r="B138" s="193"/>
      <c r="C138" s="198"/>
      <c r="D138" s="198"/>
      <c r="E138" s="198"/>
      <c r="F138" s="199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9"/>
      <c r="R138" s="199"/>
      <c r="S138" s="198"/>
      <c r="T138" s="198"/>
      <c r="U138" s="198"/>
      <c r="V138" s="197"/>
    </row>
    <row r="139" spans="1:22" ht="14.25" hidden="1" customHeight="1" x14ac:dyDescent="0.15">
      <c r="A139" s="194"/>
      <c r="B139" s="193">
        <v>12</v>
      </c>
      <c r="C139" s="198">
        <v>21</v>
      </c>
      <c r="D139" s="198">
        <v>8652</v>
      </c>
      <c r="E139" s="198">
        <v>3034</v>
      </c>
      <c r="F139" s="199">
        <v>2046370</v>
      </c>
      <c r="G139" s="198">
        <v>605</v>
      </c>
      <c r="H139" s="198">
        <v>297779</v>
      </c>
      <c r="I139" s="198">
        <v>407</v>
      </c>
      <c r="J139" s="198">
        <v>82153</v>
      </c>
      <c r="K139" s="198">
        <v>248</v>
      </c>
      <c r="L139" s="198">
        <v>222615</v>
      </c>
      <c r="M139" s="198">
        <v>10</v>
      </c>
      <c r="N139" s="198">
        <v>9249</v>
      </c>
      <c r="O139" s="198">
        <v>80</v>
      </c>
      <c r="P139" s="198">
        <v>59118</v>
      </c>
      <c r="Q139" s="192" t="s">
        <v>109</v>
      </c>
      <c r="R139" s="192" t="s">
        <v>109</v>
      </c>
      <c r="S139" s="192" t="s">
        <v>109</v>
      </c>
      <c r="T139" s="192" t="s">
        <v>109</v>
      </c>
      <c r="U139" s="198">
        <v>16</v>
      </c>
      <c r="V139" s="197">
        <v>7738</v>
      </c>
    </row>
    <row r="140" spans="1:22" ht="14.25" hidden="1" customHeight="1" x14ac:dyDescent="0.15">
      <c r="A140" s="194"/>
      <c r="B140" s="193">
        <v>13</v>
      </c>
      <c r="C140" s="198">
        <v>13</v>
      </c>
      <c r="D140" s="198">
        <v>5356</v>
      </c>
      <c r="E140" s="198">
        <v>3421</v>
      </c>
      <c r="F140" s="199">
        <v>2309460</v>
      </c>
      <c r="G140" s="198">
        <v>571</v>
      </c>
      <c r="H140" s="198">
        <v>282332</v>
      </c>
      <c r="I140" s="198">
        <v>398</v>
      </c>
      <c r="J140" s="198">
        <v>80524</v>
      </c>
      <c r="K140" s="198">
        <v>254</v>
      </c>
      <c r="L140" s="198">
        <v>226528</v>
      </c>
      <c r="M140" s="198">
        <v>10</v>
      </c>
      <c r="N140" s="198">
        <v>9249</v>
      </c>
      <c r="O140" s="198">
        <v>91</v>
      </c>
      <c r="P140" s="198">
        <v>67898</v>
      </c>
      <c r="Q140" s="192" t="s">
        <v>109</v>
      </c>
      <c r="R140" s="192" t="s">
        <v>109</v>
      </c>
      <c r="S140" s="192" t="s">
        <v>109</v>
      </c>
      <c r="T140" s="192" t="s">
        <v>109</v>
      </c>
      <c r="U140" s="198">
        <v>16</v>
      </c>
      <c r="V140" s="197">
        <v>7480</v>
      </c>
    </row>
    <row r="141" spans="1:22" ht="14.25" hidden="1" customHeight="1" x14ac:dyDescent="0.15">
      <c r="A141" s="194"/>
      <c r="B141" s="193">
        <v>14</v>
      </c>
      <c r="C141" s="191">
        <v>9</v>
      </c>
      <c r="D141" s="191">
        <v>3708</v>
      </c>
      <c r="E141" s="191">
        <v>3827</v>
      </c>
      <c r="F141" s="192">
        <v>2593131</v>
      </c>
      <c r="G141" s="191">
        <v>524</v>
      </c>
      <c r="H141" s="191">
        <v>259525</v>
      </c>
      <c r="I141" s="191">
        <v>385</v>
      </c>
      <c r="J141" s="191">
        <v>78494</v>
      </c>
      <c r="K141" s="191">
        <v>262</v>
      </c>
      <c r="L141" s="191">
        <v>232359</v>
      </c>
      <c r="M141" s="191">
        <v>9</v>
      </c>
      <c r="N141" s="191">
        <v>8243</v>
      </c>
      <c r="O141" s="191">
        <v>103</v>
      </c>
      <c r="P141" s="191">
        <v>79355</v>
      </c>
      <c r="Q141" s="192" t="s">
        <v>109</v>
      </c>
      <c r="R141" s="192" t="s">
        <v>109</v>
      </c>
      <c r="S141" s="192" t="s">
        <v>109</v>
      </c>
      <c r="T141" s="192" t="s">
        <v>109</v>
      </c>
      <c r="U141" s="191">
        <v>16</v>
      </c>
      <c r="V141" s="190">
        <v>7705</v>
      </c>
    </row>
    <row r="142" spans="1:22" ht="14.25" hidden="1" customHeight="1" x14ac:dyDescent="0.15">
      <c r="A142" s="196"/>
      <c r="B142" s="193">
        <v>16</v>
      </c>
      <c r="C142" s="191">
        <v>7</v>
      </c>
      <c r="D142" s="191">
        <v>2850</v>
      </c>
      <c r="E142" s="191">
        <v>4611</v>
      </c>
      <c r="F142" s="192">
        <v>3094667</v>
      </c>
      <c r="G142" s="191">
        <v>435</v>
      </c>
      <c r="H142" s="191">
        <v>216078</v>
      </c>
      <c r="I142" s="191">
        <v>358</v>
      </c>
      <c r="J142" s="191">
        <v>72716</v>
      </c>
      <c r="K142" s="191">
        <v>281</v>
      </c>
      <c r="L142" s="191">
        <v>244832</v>
      </c>
      <c r="M142" s="191">
        <v>6</v>
      </c>
      <c r="N142" s="191">
        <v>5164</v>
      </c>
      <c r="O142" s="191">
        <v>89</v>
      </c>
      <c r="P142" s="191">
        <v>70159</v>
      </c>
      <c r="Q142" s="192" t="s">
        <v>109</v>
      </c>
      <c r="R142" s="192" t="s">
        <v>109</v>
      </c>
      <c r="S142" s="192" t="s">
        <v>109</v>
      </c>
      <c r="T142" s="192" t="s">
        <v>109</v>
      </c>
      <c r="U142" s="191">
        <v>14</v>
      </c>
      <c r="V142" s="190">
        <v>6473</v>
      </c>
    </row>
    <row r="143" spans="1:22" ht="14.25" hidden="1" customHeight="1" x14ac:dyDescent="0.15">
      <c r="A143" s="196"/>
      <c r="B143" s="193">
        <v>17</v>
      </c>
      <c r="C143" s="191">
        <v>5</v>
      </c>
      <c r="D143" s="191">
        <v>2036</v>
      </c>
      <c r="E143" s="191">
        <v>5025</v>
      </c>
      <c r="F143" s="192">
        <v>3383938</v>
      </c>
      <c r="G143" s="191">
        <v>414</v>
      </c>
      <c r="H143" s="191">
        <v>206878</v>
      </c>
      <c r="I143" s="191">
        <v>339</v>
      </c>
      <c r="J143" s="191">
        <v>70321</v>
      </c>
      <c r="K143" s="191">
        <v>296</v>
      </c>
      <c r="L143" s="191">
        <v>256415</v>
      </c>
      <c r="M143" s="191">
        <v>4</v>
      </c>
      <c r="N143" s="191">
        <v>3377</v>
      </c>
      <c r="O143" s="191">
        <v>82</v>
      </c>
      <c r="P143" s="191">
        <v>65577</v>
      </c>
      <c r="Q143" s="192" t="s">
        <v>109</v>
      </c>
      <c r="R143" s="192" t="s">
        <v>109</v>
      </c>
      <c r="S143" s="192" t="s">
        <v>109</v>
      </c>
      <c r="T143" s="192" t="s">
        <v>109</v>
      </c>
      <c r="U143" s="191">
        <v>13</v>
      </c>
      <c r="V143" s="190">
        <v>5885</v>
      </c>
    </row>
    <row r="144" spans="1:22" ht="14.25" hidden="1" customHeight="1" x14ac:dyDescent="0.15">
      <c r="A144" s="196"/>
      <c r="B144" s="193">
        <v>18</v>
      </c>
      <c r="C144" s="191">
        <v>4</v>
      </c>
      <c r="D144" s="191">
        <v>1628</v>
      </c>
      <c r="E144" s="191">
        <v>5588</v>
      </c>
      <c r="F144" s="192">
        <v>3764631</v>
      </c>
      <c r="G144" s="191">
        <v>369</v>
      </c>
      <c r="H144" s="191">
        <v>184541</v>
      </c>
      <c r="I144" s="191">
        <v>322</v>
      </c>
      <c r="J144" s="191">
        <v>66493</v>
      </c>
      <c r="K144" s="191">
        <v>311</v>
      </c>
      <c r="L144" s="191">
        <v>268921</v>
      </c>
      <c r="M144" s="191">
        <v>4</v>
      </c>
      <c r="N144" s="191">
        <v>3366</v>
      </c>
      <c r="O144" s="191">
        <v>71</v>
      </c>
      <c r="P144" s="191">
        <v>53680</v>
      </c>
      <c r="Q144" s="192" t="s">
        <v>109</v>
      </c>
      <c r="R144" s="192" t="s">
        <v>109</v>
      </c>
      <c r="S144" s="192" t="s">
        <v>109</v>
      </c>
      <c r="T144" s="192" t="s">
        <v>109</v>
      </c>
      <c r="U144" s="191">
        <v>13</v>
      </c>
      <c r="V144" s="190">
        <v>5719</v>
      </c>
    </row>
    <row r="145" spans="1:22" ht="14.25" hidden="1" customHeight="1" x14ac:dyDescent="0.15">
      <c r="A145" s="196"/>
      <c r="B145" s="193">
        <v>20</v>
      </c>
      <c r="C145" s="191">
        <v>2</v>
      </c>
      <c r="D145" s="191">
        <v>812</v>
      </c>
      <c r="E145" s="191">
        <v>6587</v>
      </c>
      <c r="F145" s="192">
        <v>4474816</v>
      </c>
      <c r="G145" s="191">
        <v>287</v>
      </c>
      <c r="H145" s="191">
        <v>145227</v>
      </c>
      <c r="I145" s="191">
        <v>290</v>
      </c>
      <c r="J145" s="191">
        <v>59792</v>
      </c>
      <c r="K145" s="191">
        <v>341</v>
      </c>
      <c r="L145" s="191">
        <v>294165</v>
      </c>
      <c r="M145" s="191">
        <v>4</v>
      </c>
      <c r="N145" s="191">
        <v>3366</v>
      </c>
      <c r="O145" s="191">
        <v>65</v>
      </c>
      <c r="P145" s="191">
        <v>49752</v>
      </c>
      <c r="Q145" s="192" t="s">
        <v>109</v>
      </c>
      <c r="R145" s="192" t="s">
        <v>109</v>
      </c>
      <c r="S145" s="192" t="s">
        <v>109</v>
      </c>
      <c r="T145" s="192" t="s">
        <v>109</v>
      </c>
      <c r="U145" s="191">
        <v>10</v>
      </c>
      <c r="V145" s="190">
        <v>4349</v>
      </c>
    </row>
    <row r="146" spans="1:22" ht="14.25" hidden="1" customHeight="1" x14ac:dyDescent="0.15">
      <c r="A146" s="196"/>
      <c r="B146" s="193">
        <v>21</v>
      </c>
      <c r="C146" s="191">
        <v>1</v>
      </c>
      <c r="D146" s="191">
        <v>0</v>
      </c>
      <c r="E146" s="191">
        <v>7048</v>
      </c>
      <c r="F146" s="192">
        <v>4800710</v>
      </c>
      <c r="G146" s="191">
        <v>272</v>
      </c>
      <c r="H146" s="191">
        <v>137217</v>
      </c>
      <c r="I146" s="191">
        <v>276</v>
      </c>
      <c r="J146" s="191">
        <v>58048</v>
      </c>
      <c r="K146" s="191">
        <v>355</v>
      </c>
      <c r="L146" s="191">
        <v>306182</v>
      </c>
      <c r="M146" s="191">
        <v>4</v>
      </c>
      <c r="N146" s="191">
        <v>3366</v>
      </c>
      <c r="O146" s="191">
        <v>69</v>
      </c>
      <c r="P146" s="191">
        <v>52400</v>
      </c>
      <c r="Q146" s="192"/>
      <c r="R146" s="192"/>
      <c r="S146" s="192"/>
      <c r="T146" s="192"/>
      <c r="U146" s="191">
        <v>9</v>
      </c>
      <c r="V146" s="190">
        <v>3918</v>
      </c>
    </row>
    <row r="147" spans="1:22" ht="14.25" hidden="1" customHeight="1" x14ac:dyDescent="0.15">
      <c r="A147" s="195"/>
      <c r="B147" s="193">
        <v>22</v>
      </c>
      <c r="C147" s="192" t="s">
        <v>109</v>
      </c>
      <c r="D147" s="192" t="s">
        <v>109</v>
      </c>
      <c r="E147" s="191">
        <v>7329</v>
      </c>
      <c r="F147" s="192">
        <v>5007143</v>
      </c>
      <c r="G147" s="191">
        <v>239</v>
      </c>
      <c r="H147" s="191">
        <v>120761</v>
      </c>
      <c r="I147" s="191">
        <v>250</v>
      </c>
      <c r="J147" s="191">
        <v>53141</v>
      </c>
      <c r="K147" s="191">
        <v>355</v>
      </c>
      <c r="L147" s="191">
        <v>306896</v>
      </c>
      <c r="M147" s="191">
        <v>5</v>
      </c>
      <c r="N147" s="191">
        <v>4159</v>
      </c>
      <c r="O147" s="191">
        <v>71</v>
      </c>
      <c r="P147" s="191">
        <v>53528</v>
      </c>
      <c r="Q147" s="192"/>
      <c r="R147" s="192"/>
      <c r="S147" s="192"/>
      <c r="T147" s="192"/>
      <c r="U147" s="191">
        <v>9</v>
      </c>
      <c r="V147" s="190">
        <v>3890</v>
      </c>
    </row>
    <row r="148" spans="1:22" ht="14.25" customHeight="1" x14ac:dyDescent="0.15">
      <c r="A148" s="194" t="s">
        <v>34</v>
      </c>
      <c r="B148" s="193">
        <v>30</v>
      </c>
      <c r="E148" s="181">
        <v>10337</v>
      </c>
      <c r="F148" s="182">
        <v>7083732</v>
      </c>
      <c r="G148" s="181">
        <v>80</v>
      </c>
      <c r="H148" s="181">
        <v>39772</v>
      </c>
      <c r="I148" s="181">
        <v>91</v>
      </c>
      <c r="J148" s="181">
        <v>20419</v>
      </c>
      <c r="K148" s="181">
        <v>452</v>
      </c>
      <c r="L148" s="181">
        <v>387830</v>
      </c>
      <c r="M148" s="181">
        <v>2</v>
      </c>
      <c r="N148" s="181">
        <v>1559</v>
      </c>
      <c r="O148" s="181">
        <v>72</v>
      </c>
      <c r="P148" s="181">
        <v>54195</v>
      </c>
      <c r="U148" s="181">
        <v>6</v>
      </c>
      <c r="V148" s="190">
        <v>2786</v>
      </c>
    </row>
    <row r="149" spans="1:22" ht="14.25" customHeight="1" x14ac:dyDescent="0.15">
      <c r="A149" s="194"/>
      <c r="B149" s="193">
        <v>1</v>
      </c>
      <c r="C149" s="191"/>
      <c r="D149" s="191"/>
      <c r="E149" s="191">
        <v>10406</v>
      </c>
      <c r="F149" s="192">
        <v>7150478</v>
      </c>
      <c r="G149" s="191">
        <v>63</v>
      </c>
      <c r="H149" s="191">
        <v>31143</v>
      </c>
      <c r="I149" s="191">
        <v>70</v>
      </c>
      <c r="J149" s="191">
        <v>14977</v>
      </c>
      <c r="K149" s="191">
        <v>472</v>
      </c>
      <c r="L149" s="191">
        <v>405250</v>
      </c>
      <c r="M149" s="191">
        <v>2</v>
      </c>
      <c r="N149" s="191">
        <v>1560</v>
      </c>
      <c r="O149" s="191">
        <v>79</v>
      </c>
      <c r="P149" s="191">
        <v>58865</v>
      </c>
      <c r="Q149" s="191"/>
      <c r="R149" s="191"/>
      <c r="S149" s="191"/>
      <c r="T149" s="191"/>
      <c r="U149" s="191">
        <v>6</v>
      </c>
      <c r="V149" s="190">
        <v>2717</v>
      </c>
    </row>
    <row r="150" spans="1:22" ht="14.25" customHeight="1" x14ac:dyDescent="0.15">
      <c r="A150" s="194"/>
      <c r="B150" s="193">
        <v>2</v>
      </c>
      <c r="C150" s="191"/>
      <c r="D150" s="191"/>
      <c r="E150" s="191">
        <v>10508</v>
      </c>
      <c r="F150" s="192">
        <v>7243838</v>
      </c>
      <c r="G150" s="191">
        <v>55</v>
      </c>
      <c r="H150" s="191">
        <v>27814</v>
      </c>
      <c r="I150" s="191">
        <v>57</v>
      </c>
      <c r="J150" s="191">
        <v>12959</v>
      </c>
      <c r="K150" s="191">
        <v>494</v>
      </c>
      <c r="L150" s="191">
        <v>425782</v>
      </c>
      <c r="M150" s="191">
        <v>2</v>
      </c>
      <c r="N150" s="191">
        <v>1563</v>
      </c>
      <c r="O150" s="191">
        <v>83</v>
      </c>
      <c r="P150" s="191">
        <v>61221</v>
      </c>
      <c r="Q150" s="191"/>
      <c r="R150" s="191"/>
      <c r="S150" s="191"/>
      <c r="T150" s="191"/>
      <c r="U150" s="191">
        <v>5</v>
      </c>
      <c r="V150" s="190">
        <v>2171</v>
      </c>
    </row>
    <row r="151" spans="1:22" ht="14.25" customHeight="1" thickBot="1" x14ac:dyDescent="0.2">
      <c r="A151" s="189"/>
      <c r="B151" s="188"/>
      <c r="C151" s="186"/>
      <c r="D151" s="186"/>
      <c r="E151" s="186"/>
      <c r="F151" s="187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7"/>
      <c r="R151" s="187"/>
      <c r="S151" s="187"/>
      <c r="T151" s="187"/>
      <c r="U151" s="186"/>
      <c r="V151" s="185"/>
    </row>
    <row r="152" spans="1:22" ht="14.25" customHeight="1" x14ac:dyDescent="0.15">
      <c r="A152" s="184" t="s">
        <v>108</v>
      </c>
      <c r="B152" s="184"/>
      <c r="C152" s="184"/>
      <c r="D152" s="184"/>
      <c r="E152" s="184"/>
      <c r="F152" s="184"/>
      <c r="G152" s="184"/>
      <c r="H152" s="184"/>
      <c r="V152" s="182" t="s">
        <v>107</v>
      </c>
    </row>
    <row r="153" spans="1:22" ht="14.25" customHeight="1" x14ac:dyDescent="0.15">
      <c r="A153" s="181" t="s">
        <v>106</v>
      </c>
    </row>
  </sheetData>
  <mergeCells count="12">
    <mergeCell ref="A5:A7"/>
    <mergeCell ref="B5:B7"/>
    <mergeCell ref="M5:N5"/>
    <mergeCell ref="O5:P5"/>
    <mergeCell ref="Q5:R5"/>
    <mergeCell ref="S5:T5"/>
    <mergeCell ref="U5:V5"/>
    <mergeCell ref="C5:D5"/>
    <mergeCell ref="E5:F5"/>
    <mergeCell ref="G5:H5"/>
    <mergeCell ref="I5:J5"/>
    <mergeCell ref="K5:L5"/>
  </mergeCells>
  <phoneticPr fontId="2"/>
  <printOptions horizontalCentered="1"/>
  <pageMargins left="0.25" right="0.25" top="0.75" bottom="0.75" header="0.3" footer="0.3"/>
  <pageSetup paperSize="8" fitToHeight="0" orientation="landscape" r:id="rId1"/>
  <headerFooter alignWithMargins="0"/>
  <colBreaks count="1" manualBreakCount="1">
    <brk id="10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12-01</vt:lpstr>
      <vt:lpstr>12-02</vt:lpstr>
      <vt:lpstr>12-03</vt:lpstr>
      <vt:lpstr>12-04</vt:lpstr>
      <vt:lpstr>'12-01'!Print_Area</vt:lpstr>
      <vt:lpstr>'12-03'!Print_Area</vt:lpstr>
      <vt:lpstr>'12-04'!Print_Area</vt:lpstr>
      <vt:lpstr>'12-01'!Print_Titles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TBl0381</cp:lastModifiedBy>
  <cp:lastPrinted>2021-07-19T08:07:27Z</cp:lastPrinted>
  <dcterms:created xsi:type="dcterms:W3CDTF">2006-07-21T00:50:39Z</dcterms:created>
  <dcterms:modified xsi:type="dcterms:W3CDTF">2023-03-06T05:23:18Z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2020-02-14T08:06:21Z</vt:filetime>
  </property>
</Properties>
</file>