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BAE3BCE7-7C26-4AA6-832F-CCCC2CAC08F5}" xr6:coauthVersionLast="47" xr6:coauthVersionMax="47" xr10:uidLastSave="{00000000-0000-0000-0000-000000000000}"/>
  <bookViews>
    <workbookView xWindow="-108" yWindow="-108" windowWidth="23256" windowHeight="12456" xr2:uid="{0D97343B-871E-40A9-A7B0-81B93812B579}"/>
  </bookViews>
  <sheets>
    <sheet name="○月" sheetId="8" r:id="rId1"/>
    <sheet name="【記入例】取得計画書" sheetId="14" r:id="rId2"/>
    <sheet name="【記入例】実績報告書" sheetId="13" r:id="rId3"/>
    <sheet name="リスト（消さないこと）" sheetId="2" r:id="rId4"/>
  </sheets>
  <definedNames>
    <definedName name="_xlnm.Print_Area" localSheetId="2">【記入例】実績報告書!$A$1:$O$80</definedName>
    <definedName name="_xlnm.Print_Area" localSheetId="1">【記入例】取得計画書!$A$1:$O$80</definedName>
    <definedName name="_xlnm.Print_Area" localSheetId="0">○月!$A$1:$O$31</definedName>
    <definedName name="_xlnm.Print_Titles" localSheetId="2">【記入例】実績報告書!$1:$8</definedName>
    <definedName name="_xlnm.Print_Titles" localSheetId="1">【記入例】取得計画書!$1:$8</definedName>
    <definedName name="_xlnm.Print_Titles" localSheetId="0">○月!$1:$8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3" l="1"/>
  <c r="K76" i="13"/>
  <c r="K76" i="14"/>
  <c r="K28" i="14"/>
  <c r="L28" i="8" l="1"/>
  <c r="L25" i="8"/>
  <c r="L22" i="8"/>
  <c r="L19" i="8"/>
  <c r="L16" i="8"/>
  <c r="L13" i="8"/>
  <c r="L76" i="14"/>
  <c r="L61" i="14"/>
  <c r="L28" i="14"/>
  <c r="L76" i="13"/>
  <c r="L28" i="13"/>
  <c r="M76" i="14"/>
  <c r="M73" i="14"/>
  <c r="M70" i="14"/>
  <c r="M67" i="14"/>
  <c r="M64" i="14"/>
  <c r="M61" i="14"/>
  <c r="E61" i="14"/>
  <c r="F61" i="14" s="1"/>
  <c r="G61" i="14" s="1"/>
  <c r="H61" i="14" s="1"/>
  <c r="I61" i="14" s="1"/>
  <c r="K61" i="14" s="1"/>
  <c r="M52" i="14"/>
  <c r="M49" i="14"/>
  <c r="M46" i="14"/>
  <c r="M43" i="14"/>
  <c r="M40" i="14"/>
  <c r="M37" i="14"/>
  <c r="I37" i="14"/>
  <c r="K37" i="14" s="1"/>
  <c r="M28" i="14"/>
  <c r="M25" i="14"/>
  <c r="M22" i="14"/>
  <c r="M19" i="14"/>
  <c r="M16" i="14"/>
  <c r="M13" i="14"/>
  <c r="F13" i="14"/>
  <c r="E61" i="13"/>
  <c r="F61" i="13" s="1"/>
  <c r="I37" i="13"/>
  <c r="F13" i="13"/>
  <c r="M76" i="13"/>
  <c r="M73" i="13"/>
  <c r="M70" i="13"/>
  <c r="M67" i="13"/>
  <c r="M64" i="13"/>
  <c r="M61" i="13"/>
  <c r="M52" i="13"/>
  <c r="M49" i="13"/>
  <c r="M46" i="13"/>
  <c r="M43" i="13"/>
  <c r="M40" i="13"/>
  <c r="M37" i="13"/>
  <c r="M28" i="13"/>
  <c r="M25" i="13"/>
  <c r="M22" i="13"/>
  <c r="M19" i="13"/>
  <c r="M16" i="13"/>
  <c r="M13" i="13"/>
  <c r="M28" i="8"/>
  <c r="K28" i="8"/>
  <c r="M25" i="8"/>
  <c r="K25" i="8"/>
  <c r="M22" i="8"/>
  <c r="K22" i="8"/>
  <c r="M19" i="8"/>
  <c r="K19" i="8"/>
  <c r="M16" i="8"/>
  <c r="K16" i="8"/>
  <c r="M13" i="8"/>
  <c r="K13" i="8"/>
  <c r="C40" i="13" l="1"/>
  <c r="K37" i="13"/>
  <c r="L37" i="13"/>
  <c r="K31" i="8"/>
  <c r="D40" i="13"/>
  <c r="E40" i="13" s="1"/>
  <c r="F40" i="13" s="1"/>
  <c r="G40" i="13" s="1"/>
  <c r="H40" i="13" s="1"/>
  <c r="I40" i="13" s="1"/>
  <c r="L40" i="13"/>
  <c r="G13" i="13"/>
  <c r="H13" i="13" s="1"/>
  <c r="I13" i="13" s="1"/>
  <c r="K13" i="13" s="1"/>
  <c r="L61" i="13"/>
  <c r="L37" i="14"/>
  <c r="C40" i="14"/>
  <c r="M79" i="14"/>
  <c r="M55" i="14"/>
  <c r="M31" i="14"/>
  <c r="C64" i="14"/>
  <c r="G13" i="14"/>
  <c r="M79" i="13"/>
  <c r="M55" i="13"/>
  <c r="C43" i="13"/>
  <c r="G61" i="13"/>
  <c r="H61" i="13" s="1"/>
  <c r="I61" i="13" s="1"/>
  <c r="K61" i="13" s="1"/>
  <c r="M31" i="13"/>
  <c r="L31" i="8"/>
  <c r="M31" i="8"/>
  <c r="K43" i="13" l="1"/>
  <c r="K40" i="13"/>
  <c r="C16" i="13"/>
  <c r="D43" i="13"/>
  <c r="E43" i="13" s="1"/>
  <c r="F43" i="13" s="1"/>
  <c r="G43" i="13" s="1"/>
  <c r="H43" i="13" s="1"/>
  <c r="I43" i="13" s="1"/>
  <c r="C46" i="13" s="1"/>
  <c r="L43" i="13"/>
  <c r="L13" i="13"/>
  <c r="H13" i="14"/>
  <c r="I13" i="14" s="1"/>
  <c r="D40" i="14"/>
  <c r="E40" i="14" s="1"/>
  <c r="F40" i="14" s="1"/>
  <c r="G40" i="14" s="1"/>
  <c r="H40" i="14" s="1"/>
  <c r="I40" i="14" s="1"/>
  <c r="C43" i="14" s="1"/>
  <c r="L40" i="14"/>
  <c r="D64" i="14"/>
  <c r="E64" i="14" s="1"/>
  <c r="F64" i="14" s="1"/>
  <c r="G64" i="14" s="1"/>
  <c r="H64" i="14" s="1"/>
  <c r="I64" i="14" s="1"/>
  <c r="C67" i="14" s="1"/>
  <c r="C64" i="13"/>
  <c r="N31" i="8"/>
  <c r="N13" i="8" s="1"/>
  <c r="K46" i="13" l="1"/>
  <c r="C16" i="14"/>
  <c r="K13" i="14"/>
  <c r="K64" i="14"/>
  <c r="K40" i="14"/>
  <c r="D16" i="13"/>
  <c r="E16" i="13" s="1"/>
  <c r="F16" i="13" s="1"/>
  <c r="G16" i="13" s="1"/>
  <c r="H16" i="13" s="1"/>
  <c r="I16" i="13" s="1"/>
  <c r="K16" i="13" s="1"/>
  <c r="L16" i="13"/>
  <c r="D43" i="14"/>
  <c r="E43" i="14" s="1"/>
  <c r="F43" i="14" s="1"/>
  <c r="G43" i="14" s="1"/>
  <c r="H43" i="14" s="1"/>
  <c r="I43" i="14" s="1"/>
  <c r="K43" i="14" s="1"/>
  <c r="L64" i="14"/>
  <c r="L13" i="14"/>
  <c r="D67" i="14"/>
  <c r="E67" i="14" s="1"/>
  <c r="F67" i="14" s="1"/>
  <c r="G67" i="14" s="1"/>
  <c r="H67" i="14" s="1"/>
  <c r="I67" i="14" s="1"/>
  <c r="C70" i="14" s="1"/>
  <c r="D64" i="13"/>
  <c r="D46" i="13"/>
  <c r="E46" i="13" s="1"/>
  <c r="F46" i="13" s="1"/>
  <c r="G46" i="13" s="1"/>
  <c r="H46" i="13" s="1"/>
  <c r="I46" i="13" s="1"/>
  <c r="K67" i="14" l="1"/>
  <c r="L43" i="14"/>
  <c r="D16" i="14"/>
  <c r="E16" i="14" s="1"/>
  <c r="F16" i="14" s="1"/>
  <c r="G16" i="14" s="1"/>
  <c r="C19" i="13"/>
  <c r="L46" i="13"/>
  <c r="L67" i="14"/>
  <c r="C46" i="14"/>
  <c r="D70" i="14"/>
  <c r="E70" i="14" s="1"/>
  <c r="F70" i="14" s="1"/>
  <c r="G70" i="14" s="1"/>
  <c r="H70" i="14" s="1"/>
  <c r="I70" i="14" s="1"/>
  <c r="C73" i="14" s="1"/>
  <c r="K73" i="14" s="1"/>
  <c r="E64" i="13"/>
  <c r="F64" i="13" s="1"/>
  <c r="G64" i="13" s="1"/>
  <c r="H64" i="13" s="1"/>
  <c r="I64" i="13" s="1"/>
  <c r="K64" i="13" s="1"/>
  <c r="C49" i="13"/>
  <c r="K70" i="14" l="1"/>
  <c r="K79" i="14" s="1"/>
  <c r="D19" i="13"/>
  <c r="E19" i="13" s="1"/>
  <c r="F19" i="13" s="1"/>
  <c r="G19" i="13" s="1"/>
  <c r="H19" i="13" s="1"/>
  <c r="I19" i="13" s="1"/>
  <c r="C22" i="13" s="1"/>
  <c r="L19" i="13"/>
  <c r="L64" i="13"/>
  <c r="D46" i="14"/>
  <c r="E46" i="14" s="1"/>
  <c r="F46" i="14" s="1"/>
  <c r="G46" i="14" s="1"/>
  <c r="H46" i="14" s="1"/>
  <c r="I46" i="14" s="1"/>
  <c r="C49" i="14" s="1"/>
  <c r="H16" i="14"/>
  <c r="I16" i="14" s="1"/>
  <c r="K16" i="14" s="1"/>
  <c r="L16" i="14"/>
  <c r="L70" i="14"/>
  <c r="D73" i="14"/>
  <c r="E73" i="14" s="1"/>
  <c r="C67" i="13"/>
  <c r="D49" i="13"/>
  <c r="E49" i="13" s="1"/>
  <c r="F49" i="13" s="1"/>
  <c r="G49" i="13" s="1"/>
  <c r="H49" i="13" s="1"/>
  <c r="I49" i="13" s="1"/>
  <c r="K49" i="13" s="1"/>
  <c r="K22" i="13" l="1"/>
  <c r="K19" i="13"/>
  <c r="K46" i="14"/>
  <c r="L46" i="14"/>
  <c r="L49" i="13"/>
  <c r="D22" i="13"/>
  <c r="E22" i="13" s="1"/>
  <c r="F22" i="13" s="1"/>
  <c r="G22" i="13" s="1"/>
  <c r="H22" i="13" s="1"/>
  <c r="I22" i="13" s="1"/>
  <c r="C25" i="13" s="1"/>
  <c r="K25" i="13" s="1"/>
  <c r="C19" i="14"/>
  <c r="D49" i="14"/>
  <c r="E49" i="14" s="1"/>
  <c r="F49" i="14" s="1"/>
  <c r="G49" i="14" s="1"/>
  <c r="H49" i="14" s="1"/>
  <c r="I49" i="14" s="1"/>
  <c r="C52" i="14" s="1"/>
  <c r="K52" i="14" s="1"/>
  <c r="L73" i="14"/>
  <c r="L79" i="14" s="1"/>
  <c r="N79" i="14" s="1"/>
  <c r="N61" i="14" s="1"/>
  <c r="D67" i="13"/>
  <c r="E67" i="13" s="1"/>
  <c r="F67" i="13" s="1"/>
  <c r="G67" i="13" s="1"/>
  <c r="H67" i="13" s="1"/>
  <c r="I67" i="13" s="1"/>
  <c r="C70" i="13" s="1"/>
  <c r="C52" i="13"/>
  <c r="L52" i="13" l="1"/>
  <c r="L55" i="13" s="1"/>
  <c r="N55" i="13" s="1"/>
  <c r="N37" i="13" s="1"/>
  <c r="K52" i="13"/>
  <c r="K55" i="13" s="1"/>
  <c r="K67" i="13"/>
  <c r="K31" i="13"/>
  <c r="K49" i="14"/>
  <c r="K55" i="14" s="1"/>
  <c r="D25" i="13"/>
  <c r="E25" i="13" s="1"/>
  <c r="F25" i="13" s="1"/>
  <c r="G25" i="13" s="1"/>
  <c r="L22" i="13"/>
  <c r="L67" i="13"/>
  <c r="L52" i="14"/>
  <c r="L49" i="14"/>
  <c r="L55" i="14" s="1"/>
  <c r="N55" i="14" s="1"/>
  <c r="N37" i="14" s="1"/>
  <c r="D19" i="14"/>
  <c r="E19" i="14" s="1"/>
  <c r="F19" i="14" s="1"/>
  <c r="G19" i="14" s="1"/>
  <c r="H19" i="14" s="1"/>
  <c r="I19" i="14" s="1"/>
  <c r="C22" i="14" s="1"/>
  <c r="D70" i="13"/>
  <c r="E70" i="13" s="1"/>
  <c r="F70" i="13" s="1"/>
  <c r="G70" i="13" s="1"/>
  <c r="H70" i="13" s="1"/>
  <c r="I70" i="13" s="1"/>
  <c r="C73" i="13" s="1"/>
  <c r="K73" i="13" s="1"/>
  <c r="K70" i="13" l="1"/>
  <c r="K79" i="13" s="1"/>
  <c r="K19" i="14"/>
  <c r="L25" i="13"/>
  <c r="L31" i="13" s="1"/>
  <c r="N31" i="13" s="1"/>
  <c r="N13" i="13" s="1"/>
  <c r="L70" i="13"/>
  <c r="D22" i="14"/>
  <c r="E22" i="14" s="1"/>
  <c r="F22" i="14" s="1"/>
  <c r="G22" i="14" s="1"/>
  <c r="H22" i="14" s="1"/>
  <c r="I22" i="14" s="1"/>
  <c r="C25" i="14" s="1"/>
  <c r="K25" i="14" s="1"/>
  <c r="L19" i="14"/>
  <c r="D73" i="13"/>
  <c r="E73" i="13" s="1"/>
  <c r="K22" i="14" l="1"/>
  <c r="K31" i="14" s="1"/>
  <c r="L22" i="14"/>
  <c r="L73" i="13"/>
  <c r="D25" i="14"/>
  <c r="E25" i="14" s="1"/>
  <c r="F25" i="14" s="1"/>
  <c r="G25" i="14" s="1"/>
  <c r="L25" i="14" l="1"/>
  <c r="L31" i="14" s="1"/>
  <c r="N31" i="14" s="1"/>
  <c r="N13" i="14" s="1"/>
  <c r="L79" i="13"/>
  <c r="N79" i="13" s="1"/>
  <c r="N61" i="13" s="1"/>
</calcChain>
</file>

<file path=xl/sharedStrings.xml><?xml version="1.0" encoding="utf-8"?>
<sst xmlns="http://schemas.openxmlformats.org/spreadsheetml/2006/main" count="453" uniqueCount="59">
  <si>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</si>
  <si>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</si>
  <si>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</si>
  <si>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</si>
  <si>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</si>
  <si>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</si>
  <si>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</si>
  <si>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日付</t>
    <rPh sb="0" eb="2">
      <t>ヒヅケ</t>
    </rPh>
    <phoneticPr fontId="2"/>
  </si>
  <si>
    <t>備考</t>
    <rPh sb="0" eb="2">
      <t>ビコウ</t>
    </rPh>
    <phoneticPr fontId="2"/>
  </si>
  <si>
    <t>休工</t>
    <rPh sb="0" eb="2">
      <t>キュウコウ</t>
    </rPh>
    <phoneticPr fontId="2"/>
  </si>
  <si>
    <t>休工日数</t>
    <rPh sb="0" eb="4">
      <t>キュウコウニッスウ</t>
    </rPh>
    <phoneticPr fontId="2"/>
  </si>
  <si>
    <t>振替休工</t>
    <rPh sb="0" eb="4">
      <t>フリカエキュウコウ</t>
    </rPh>
    <phoneticPr fontId="2"/>
  </si>
  <si>
    <t>休日取得率（経費補正）</t>
    <rPh sb="0" eb="5">
      <t>キュウジツシュトクリツ</t>
    </rPh>
    <rPh sb="6" eb="10">
      <t>ケイヒホセイ</t>
    </rPh>
    <phoneticPr fontId="2"/>
  </si>
  <si>
    <t>休日休工</t>
    <rPh sb="0" eb="4">
      <t>キュウジツキュウコウ</t>
    </rPh>
    <phoneticPr fontId="2"/>
  </si>
  <si>
    <t>休工実績</t>
    <rPh sb="0" eb="4">
      <t>キュウコウジッセキ</t>
    </rPh>
    <phoneticPr fontId="2"/>
  </si>
  <si>
    <t>対象外</t>
    <rPh sb="0" eb="3">
      <t>タイショウガイ</t>
    </rPh>
    <phoneticPr fontId="2"/>
  </si>
  <si>
    <t>工事名：</t>
    <rPh sb="0" eb="3">
      <t>コウジメイ</t>
    </rPh>
    <phoneticPr fontId="2"/>
  </si>
  <si>
    <t>受注者：</t>
    <rPh sb="0" eb="3">
      <t>ジュチュウシャ</t>
    </rPh>
    <phoneticPr fontId="2"/>
  </si>
  <si>
    <t>発注者：</t>
    <rPh sb="0" eb="3">
      <t>ハッチュウシャ</t>
    </rPh>
    <phoneticPr fontId="2"/>
  </si>
  <si>
    <t>週休２日制工事</t>
    <rPh sb="0" eb="2">
      <t>シュウキュウ</t>
    </rPh>
    <rPh sb="3" eb="7">
      <t>ニチセイコウジ</t>
    </rPh>
    <phoneticPr fontId="2"/>
  </si>
  <si>
    <t>○○建設</t>
    <rPh sb="2" eb="4">
      <t>ケンセツ</t>
    </rPh>
    <phoneticPr fontId="2"/>
  </si>
  <si>
    <t>天候休工</t>
    <rPh sb="0" eb="2">
      <t>テンコウ</t>
    </rPh>
    <rPh sb="2" eb="4">
      <t>キュウコウ</t>
    </rPh>
    <phoneticPr fontId="2"/>
  </si>
  <si>
    <t>工　期：</t>
    <rPh sb="0" eb="1">
      <t>コウ</t>
    </rPh>
    <rPh sb="2" eb="3">
      <t>キ</t>
    </rPh>
    <phoneticPr fontId="2"/>
  </si>
  <si>
    <t>形　式：</t>
    <rPh sb="0" eb="1">
      <t>カタチ</t>
    </rPh>
    <rPh sb="2" eb="3">
      <t>シキ</t>
    </rPh>
    <phoneticPr fontId="2"/>
  </si>
  <si>
    <t>※備考欄に、施工開始日、施工完了日を記載すること。</t>
    <rPh sb="1" eb="4">
      <t>ビコウラン</t>
    </rPh>
    <rPh sb="6" eb="11">
      <t>セコウカイシビ</t>
    </rPh>
    <rPh sb="12" eb="17">
      <t>セコウカンリョウビ</t>
    </rPh>
    <rPh sb="18" eb="20">
      <t>キサイ</t>
    </rPh>
    <phoneticPr fontId="2"/>
  </si>
  <si>
    <t>20○年○月○日～20○年○月○日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2"/>
  </si>
  <si>
    <t>日付</t>
    <phoneticPr fontId="2"/>
  </si>
  <si>
    <t>施工開始</t>
    <rPh sb="0" eb="4">
      <t>セコウカイシ</t>
    </rPh>
    <phoneticPr fontId="2"/>
  </si>
  <si>
    <t>施工完了</t>
    <rPh sb="0" eb="4">
      <t>セコウカンリョウ</t>
    </rPh>
    <phoneticPr fontId="2"/>
  </si>
  <si>
    <t>休工状況</t>
    <rPh sb="0" eb="4">
      <t>キュウコウジョウキョウ</t>
    </rPh>
    <phoneticPr fontId="2"/>
  </si>
  <si>
    <t>月単位での
週休2日</t>
    <rPh sb="0" eb="3">
      <t>ツキタンイ</t>
    </rPh>
    <rPh sb="6" eb="8">
      <t>シュウキュウ</t>
    </rPh>
    <rPh sb="9" eb="10">
      <t>ニチ</t>
    </rPh>
    <phoneticPr fontId="2"/>
  </si>
  <si>
    <t>計画　・　実績</t>
    <rPh sb="0" eb="2">
      <t>ケイカク</t>
    </rPh>
    <rPh sb="5" eb="7">
      <t>ジッセキ</t>
    </rPh>
    <phoneticPr fontId="2"/>
  </si>
  <si>
    <t>土日日数</t>
    <rPh sb="0" eb="2">
      <t>ドニチ</t>
    </rPh>
    <rPh sb="2" eb="4">
      <t>ニッスウ</t>
    </rPh>
    <phoneticPr fontId="2"/>
  </si>
  <si>
    <t>休工状況の入力内容</t>
    <rPh sb="0" eb="4">
      <t>キュウコウジョウキョウ</t>
    </rPh>
    <rPh sb="5" eb="7">
      <t>ニュウリョク</t>
    </rPh>
    <rPh sb="7" eb="9">
      <t>ナイヨウ</t>
    </rPh>
    <phoneticPr fontId="2"/>
  </si>
  <si>
    <t>施工日</t>
    <rPh sb="0" eb="3">
      <t>セコウビ</t>
    </rPh>
    <phoneticPr fontId="2"/>
  </si>
  <si>
    <t>準備工・片付工等期間外</t>
    <rPh sb="0" eb="3">
      <t>ジュンビコウ</t>
    </rPh>
    <rPh sb="4" eb="6">
      <t>カタヅ</t>
    </rPh>
    <rPh sb="6" eb="7">
      <t>コウ</t>
    </rPh>
    <rPh sb="7" eb="8">
      <t>ラ</t>
    </rPh>
    <rPh sb="8" eb="11">
      <t>キカンガイ</t>
    </rPh>
    <phoneticPr fontId="2"/>
  </si>
  <si>
    <t>空　欄</t>
    <rPh sb="0" eb="1">
      <t>ソラ</t>
    </rPh>
    <rPh sb="2" eb="3">
      <t>ラン</t>
    </rPh>
    <phoneticPr fontId="2"/>
  </si>
  <si>
    <t>対象日数</t>
    <phoneticPr fontId="2"/>
  </si>
  <si>
    <t>夏季休暇・年末年始休暇</t>
    <rPh sb="0" eb="4">
      <t>カキキュウカ</t>
    </rPh>
    <rPh sb="5" eb="11">
      <t>ネンマツネンシキュウカ</t>
    </rPh>
    <phoneticPr fontId="2"/>
  </si>
  <si>
    <t>天候により休工とした場合</t>
    <rPh sb="0" eb="2">
      <t>テンコウ</t>
    </rPh>
    <rPh sb="5" eb="7">
      <t>キュウコウ</t>
    </rPh>
    <rPh sb="10" eb="12">
      <t>バアイ</t>
    </rPh>
    <phoneticPr fontId="2"/>
  </si>
  <si>
    <t>平日に土日の休工を振替えた場合</t>
    <rPh sb="0" eb="2">
      <t>ヘイジツ</t>
    </rPh>
    <rPh sb="3" eb="5">
      <t>ドニチ</t>
    </rPh>
    <rPh sb="6" eb="8">
      <t>キュウコウ</t>
    </rPh>
    <rPh sb="9" eb="10">
      <t>フ</t>
    </rPh>
    <rPh sb="10" eb="11">
      <t>カ</t>
    </rPh>
    <rPh sb="13" eb="15">
      <t>バアイ</t>
    </rPh>
    <phoneticPr fontId="2"/>
  </si>
  <si>
    <t>休工日（原則土日）</t>
    <rPh sb="0" eb="3">
      <t>キュウコウビ</t>
    </rPh>
    <rPh sb="4" eb="6">
      <t>ゲンソク</t>
    </rPh>
    <rPh sb="6" eb="8">
      <t>ドニチ</t>
    </rPh>
    <phoneticPr fontId="2"/>
  </si>
  <si>
    <t>路線等の名称：</t>
    <rPh sb="0" eb="3">
      <t>ロセンラ</t>
    </rPh>
    <rPh sb="4" eb="6">
      <t>メイショウ</t>
    </rPh>
    <phoneticPr fontId="2"/>
  </si>
  <si>
    <t>市道○○○○号線</t>
    <rPh sb="0" eb="2">
      <t>シドウ</t>
    </rPh>
    <rPh sb="6" eb="8">
      <t>ゴウセン</t>
    </rPh>
    <phoneticPr fontId="2"/>
  </si>
  <si>
    <t>○年○月</t>
    <rPh sb="1" eb="2">
      <t>ネン</t>
    </rPh>
    <rPh sb="3" eb="4">
      <t>ツキ</t>
    </rPh>
    <phoneticPr fontId="2"/>
  </si>
  <si>
    <t>令和７年７月</t>
    <rPh sb="0" eb="2">
      <t>レイワ</t>
    </rPh>
    <rPh sb="3" eb="4">
      <t>ネン</t>
    </rPh>
    <rPh sb="5" eb="6">
      <t>ツキ</t>
    </rPh>
    <phoneticPr fontId="2"/>
  </si>
  <si>
    <t>備考欄</t>
    <rPh sb="0" eb="3">
      <t>ビコウラン</t>
    </rPh>
    <phoneticPr fontId="2"/>
  </si>
  <si>
    <t>片付工等</t>
    <rPh sb="0" eb="2">
      <t>カタヅ</t>
    </rPh>
    <rPh sb="2" eb="3">
      <t>コウ</t>
    </rPh>
    <rPh sb="3" eb="4">
      <t>ラ</t>
    </rPh>
    <phoneticPr fontId="2"/>
  </si>
  <si>
    <t>準備工等</t>
    <rPh sb="0" eb="3">
      <t>ジュンビコウ</t>
    </rPh>
    <rPh sb="3" eb="4">
      <t>ラ</t>
    </rPh>
    <phoneticPr fontId="2"/>
  </si>
  <si>
    <t>令和７年９月</t>
    <rPh sb="0" eb="2">
      <t>レイワ</t>
    </rPh>
    <rPh sb="3" eb="4">
      <t>ネン</t>
    </rPh>
    <rPh sb="5" eb="6">
      <t>ツキ</t>
    </rPh>
    <phoneticPr fontId="2"/>
  </si>
  <si>
    <t>令和７年８月</t>
    <rPh sb="0" eb="2">
      <t>レイワ</t>
    </rPh>
    <rPh sb="3" eb="4">
      <t>ネン</t>
    </rPh>
    <rPh sb="5" eb="6">
      <t>ツキ</t>
    </rPh>
    <phoneticPr fontId="2"/>
  </si>
  <si>
    <t>大府市　都市整備部　道路整備課</t>
    <rPh sb="0" eb="3">
      <t>オオブシ</t>
    </rPh>
    <rPh sb="4" eb="9">
      <t>トシセイビブ</t>
    </rPh>
    <rPh sb="10" eb="15">
      <t>ドウロセイビカ</t>
    </rPh>
    <phoneticPr fontId="2"/>
  </si>
  <si>
    <t>2025年５月30日～2025年９月26日</t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2"/>
  </si>
  <si>
    <t>月単位週休２日制工事　　休工取得計画表　・　休工実績報告書</t>
    <rPh sb="0" eb="3">
      <t>ツキタンイ</t>
    </rPh>
    <rPh sb="3" eb="5">
      <t>シュウキュウ</t>
    </rPh>
    <rPh sb="6" eb="8">
      <t>カセイ</t>
    </rPh>
    <rPh sb="8" eb="10">
      <t>コウジ</t>
    </rPh>
    <rPh sb="12" eb="14">
      <t>キュウコウ</t>
    </rPh>
    <rPh sb="14" eb="16">
      <t>シュトク</t>
    </rPh>
    <rPh sb="16" eb="18">
      <t>ケイカク</t>
    </rPh>
    <rPh sb="18" eb="19">
      <t>オモテ</t>
    </rPh>
    <rPh sb="22" eb="24">
      <t>キュウコウ</t>
    </rPh>
    <rPh sb="24" eb="26">
      <t>ジッセキ</t>
    </rPh>
    <rPh sb="26" eb="29">
      <t>ホウコクショ</t>
    </rPh>
    <phoneticPr fontId="2"/>
  </si>
  <si>
    <t>大府市役所　●●課</t>
    <rPh sb="0" eb="5">
      <t>オオブシヤクショ</t>
    </rPh>
    <rPh sb="8" eb="9">
      <t>カ</t>
    </rPh>
    <phoneticPr fontId="2"/>
  </si>
  <si>
    <t>○○○○工事（週休２日）</t>
    <rPh sb="4" eb="6">
      <t>コウジ</t>
    </rPh>
    <rPh sb="7" eb="9">
      <t>シュウキュウ</t>
    </rPh>
    <rPh sb="10" eb="11">
      <t>ニチ</t>
    </rPh>
    <phoneticPr fontId="2"/>
  </si>
  <si>
    <t>道路改良工事（週休２日）</t>
    <rPh sb="0" eb="6">
      <t>ドウロカイリョウコウジ</t>
    </rPh>
    <rPh sb="7" eb="9">
      <t>シュウキュウ</t>
    </rPh>
    <rPh sb="10" eb="11">
      <t>ニチ</t>
    </rPh>
    <phoneticPr fontId="2"/>
  </si>
  <si>
    <t>休日日数</t>
    <rPh sb="0" eb="4">
      <t>キュウジツニッスウ</t>
    </rPh>
    <phoneticPr fontId="2"/>
  </si>
  <si>
    <t>9/26：完了日</t>
    <rPh sb="5" eb="8">
      <t>カンリョウビ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</si>
</sst>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/&quot;d&quot;&quot;"/>
    <numFmt numFmtId="177" formatCode="0.0%"/>
    <numFmt numFmtId="178" formatCode="yyyy&quot;年&quot;m&quot;月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176" fontId="3" fillId="9" borderId="2" xfId="0" applyNumberFormat="1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9" borderId="25" xfId="0" applyFont="1" applyFill="1" applyBorder="1" applyAlignment="1" applyProtection="1">
      <alignment horizontal="center" vertical="center"/>
      <protection locked="0"/>
    </xf>
    <xf numFmtId="176" fontId="3" fillId="9" borderId="8" xfId="0" applyNumberFormat="1" applyFont="1" applyFill="1" applyBorder="1" applyAlignment="1" applyProtection="1">
      <alignment horizontal="center" vertical="center"/>
      <protection locked="0"/>
    </xf>
    <xf numFmtId="0" fontId="3" fillId="9" borderId="27" xfId="0" applyFont="1" applyFill="1" applyBorder="1" applyAlignment="1" applyProtection="1">
      <alignment horizontal="center" vertical="center"/>
      <protection locked="0"/>
    </xf>
    <xf numFmtId="176" fontId="3" fillId="10" borderId="8" xfId="0" applyNumberFormat="1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0" fontId="3" fillId="10" borderId="27" xfId="0" applyFont="1" applyFill="1" applyBorder="1" applyAlignment="1" applyProtection="1">
      <alignment horizontal="center" vertical="center"/>
      <protection locked="0"/>
    </xf>
    <xf numFmtId="0" fontId="3" fillId="10" borderId="25" xfId="0" applyFont="1" applyFill="1" applyBorder="1" applyAlignment="1" applyProtection="1">
      <alignment horizontal="center" vertical="center"/>
      <protection locked="0"/>
    </xf>
    <xf numFmtId="176" fontId="3" fillId="1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6" xfId="0" applyFont="1" applyBorder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8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14" fontId="3" fillId="7" borderId="0" xfId="0" applyNumberFormat="1" applyFont="1" applyFill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top"/>
    </xf>
    <xf numFmtId="0" fontId="15" fillId="0" borderId="1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1" fillId="0" borderId="2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15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top"/>
    </xf>
    <xf numFmtId="0" fontId="15" fillId="0" borderId="40" xfId="0" applyFont="1" applyBorder="1" applyAlignment="1">
      <alignment horizontal="center" vertical="center"/>
    </xf>
    <xf numFmtId="177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quotePrefix="1" applyFont="1">
      <alignment vertical="center"/>
    </xf>
    <xf numFmtId="0" fontId="9" fillId="0" borderId="0" xfId="0" applyFont="1" applyAlignment="1">
      <alignment horizontal="center" vertical="center"/>
    </xf>
    <xf numFmtId="9" fontId="3" fillId="0" borderId="0" xfId="1" applyFont="1" applyBorder="1" applyAlignment="1" applyProtection="1">
      <alignment horizontal="center" vertical="center"/>
    </xf>
    <xf numFmtId="0" fontId="1" fillId="11" borderId="0" xfId="0" applyFont="1" applyFill="1" applyAlignment="1">
      <alignment horizontal="center" vertical="center"/>
    </xf>
    <xf numFmtId="176" fontId="3" fillId="9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10" borderId="2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176" fontId="3" fillId="9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10" borderId="8" xfId="0" applyNumberFormat="1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shrinkToFit="1"/>
    </xf>
    <xf numFmtId="0" fontId="3" fillId="7" borderId="45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5" xfId="0" applyFont="1" applyBorder="1" applyAlignment="1" applyProtection="1">
      <alignment horizontal="left" vertical="center" shrinkToFit="1"/>
      <protection locked="0"/>
    </xf>
    <xf numFmtId="0" fontId="3" fillId="7" borderId="1" xfId="0" applyFont="1" applyFill="1" applyBorder="1" applyAlignment="1">
      <alignment horizontal="center" vertical="center" shrinkToFit="1"/>
    </xf>
    <xf numFmtId="0" fontId="3" fillId="7" borderId="10" xfId="0" applyFont="1" applyFill="1" applyBorder="1" applyAlignment="1">
      <alignment horizontal="center" vertical="center" shrinkToFit="1"/>
    </xf>
    <xf numFmtId="0" fontId="3" fillId="7" borderId="14" xfId="0" applyFont="1" applyFill="1" applyBorder="1" applyAlignment="1">
      <alignment horizontal="center" vertical="center" shrinkToFit="1"/>
    </xf>
    <xf numFmtId="0" fontId="3" fillId="7" borderId="15" xfId="0" applyFont="1" applyFill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36" xfId="0" applyNumberFormat="1" applyFont="1" applyBorder="1" applyAlignment="1" applyProtection="1">
      <alignment horizontal="center" vertical="center"/>
      <protection locked="0"/>
    </xf>
    <xf numFmtId="178" fontId="9" fillId="0" borderId="37" xfId="0" applyNumberFormat="1" applyFont="1" applyBorder="1" applyAlignment="1" applyProtection="1">
      <alignment horizontal="center" vertical="center"/>
      <protection locked="0"/>
    </xf>
    <xf numFmtId="178" fontId="9" fillId="0" borderId="38" xfId="0" applyNumberFormat="1" applyFont="1" applyBorder="1" applyAlignment="1" applyProtection="1">
      <alignment horizontal="center" vertical="center"/>
      <protection locked="0"/>
    </xf>
    <xf numFmtId="0" fontId="4" fillId="9" borderId="8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178" fontId="9" fillId="0" borderId="36" xfId="0" applyNumberFormat="1" applyFont="1" applyBorder="1" applyAlignment="1">
      <alignment horizontal="center" vertical="center"/>
    </xf>
    <xf numFmtId="178" fontId="9" fillId="0" borderId="37" xfId="0" applyNumberFormat="1" applyFont="1" applyBorder="1" applyAlignment="1">
      <alignment horizontal="center" vertical="center"/>
    </xf>
    <xf numFmtId="178" fontId="9" fillId="0" borderId="38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4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119"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FF"/>
      <color rgb="FFCCFFFF"/>
      <color rgb="FFFFCCCC"/>
      <color rgb="FFFFFFCC"/>
      <color rgb="FFEFFFFF"/>
      <color rgb="FFFFEFFF"/>
      <color rgb="FFFFCC99"/>
      <color rgb="FFFF9999"/>
      <color rgb="FFFF99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627380</xdr:colOff>
      <xdr:row>0</xdr:row>
      <xdr:rowOff>40640</xdr:rowOff>
    </xdr:from>
    <xdr:to>
      <xdr:col>9</xdr:col>
      <xdr:colOff>276860</xdr:colOff>
      <xdr:row>0</xdr:row>
      <xdr:rowOff>294640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857168C-D887-4611-AAC5-69D1ED1A651B}"/>
            </a:ext>
          </a:extLst>
        </xdr:cNvPr>
        <xdr:cNvSpPr/>
      </xdr:nvSpPr>
      <xdr:spPr>
        <a:xfrm>
          <a:off x="4665980" y="40640"/>
          <a:ext cx="1706880" cy="254000"/>
        </a:xfrm>
        <a:prstGeom prst="roundRect">
          <a:avLst>
            <a:gd name="adj" fmla="val 44667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314960</xdr:colOff>
      <xdr:row>7</xdr:row>
      <xdr:rowOff>60960</xdr:rowOff>
    </xdr:from>
    <xdr:to>
      <xdr:col>4</xdr:col>
      <xdr:colOff>589280</xdr:colOff>
      <xdr:row>8</xdr:row>
      <xdr:rowOff>132080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661530D-BC85-9A31-DBE8-29B0BE376A1A}"/>
            </a:ext>
          </a:extLst>
        </xdr:cNvPr>
        <xdr:cNvSpPr/>
      </xdr:nvSpPr>
      <xdr:spPr>
        <a:xfrm>
          <a:off x="1534160" y="1666240"/>
          <a:ext cx="1686560" cy="284480"/>
        </a:xfrm>
        <a:prstGeom prst="wedgeRoundRectCallout">
          <a:avLst>
            <a:gd name="adj1" fmla="val -82532"/>
            <a:gd name="adj2" fmla="val 137907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対象となる年月を入力</a:t>
          </a:r>
        </a:p>
      </xdr:txBody>
    </xdr:sp>
    <xdr:clientData/>
  </xdr:twoCellAnchor>
  <xdr:twoCellAnchor>
    <xdr:from>
      <xdr:col>3</xdr:col>
      <xdr:colOff>629920</xdr:colOff>
      <xdr:row>19</xdr:row>
      <xdr:rowOff>91440</xdr:rowOff>
    </xdr:from>
    <xdr:to>
      <xdr:col>6</xdr:col>
      <xdr:colOff>518160</xdr:colOff>
      <xdr:row>20</xdr:row>
      <xdr:rowOff>172720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3D34128-774B-E1C8-17C6-3F860254B85F}"/>
            </a:ext>
          </a:extLst>
        </xdr:cNvPr>
        <xdr:cNvSpPr/>
      </xdr:nvSpPr>
      <xdr:spPr>
        <a:xfrm>
          <a:off x="2570480" y="4257040"/>
          <a:ext cx="1991360" cy="294640"/>
        </a:xfrm>
        <a:prstGeom prst="wedgeRoundRectCallout">
          <a:avLst>
            <a:gd name="adj1" fmla="val -52412"/>
            <a:gd name="adj2" fmla="val -145763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現場施工開始予定日に入力</a:t>
          </a:r>
        </a:p>
      </xdr:txBody>
    </xdr:sp>
    <xdr:clientData/>
  </xdr:twoCellAnchor>
  <xdr:twoCellAnchor>
    <xdr:from>
      <xdr:col>5</xdr:col>
      <xdr:colOff>203200</xdr:colOff>
      <xdr:row>7</xdr:row>
      <xdr:rowOff>50800</xdr:rowOff>
    </xdr:from>
    <xdr:to>
      <xdr:col>8</xdr:col>
      <xdr:colOff>101600</xdr:colOff>
      <xdr:row>8</xdr:row>
      <xdr:rowOff>121920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6E3E3E18-399A-7D9E-CA44-F16690CB4FAE}"/>
            </a:ext>
          </a:extLst>
        </xdr:cNvPr>
        <xdr:cNvSpPr/>
      </xdr:nvSpPr>
      <xdr:spPr>
        <a:xfrm>
          <a:off x="3556000" y="1656080"/>
          <a:ext cx="1971040" cy="284480"/>
        </a:xfrm>
        <a:prstGeom prst="wedgeRoundRectCallout">
          <a:avLst>
            <a:gd name="adj1" fmla="val -65417"/>
            <a:gd name="adj2" fmla="val 28028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日付を間違えないよう入力</a:t>
          </a:r>
        </a:p>
      </xdr:txBody>
    </xdr:sp>
    <xdr:clientData/>
  </xdr:twoCellAnchor>
  <xdr:twoCellAnchor>
    <xdr:from>
      <xdr:col>8</xdr:col>
      <xdr:colOff>264160</xdr:colOff>
      <xdr:row>73</xdr:row>
      <xdr:rowOff>0</xdr:rowOff>
    </xdr:from>
    <xdr:to>
      <xdr:col>9</xdr:col>
      <xdr:colOff>1625600</xdr:colOff>
      <xdr:row>74</xdr:row>
      <xdr:rowOff>91440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7093057-E692-834C-8F9B-9EAB19694268}"/>
            </a:ext>
          </a:extLst>
        </xdr:cNvPr>
        <xdr:cNvSpPr/>
      </xdr:nvSpPr>
      <xdr:spPr>
        <a:xfrm>
          <a:off x="5689600" y="15687040"/>
          <a:ext cx="2052320" cy="304800"/>
        </a:xfrm>
        <a:prstGeom prst="wedgeRoundRectCallout">
          <a:avLst>
            <a:gd name="adj1" fmla="val -42773"/>
            <a:gd name="adj2" fmla="val -1251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工期以降の備考欄は入力不要</a:t>
          </a:r>
        </a:p>
      </xdr:txBody>
    </xdr:sp>
    <xdr:clientData/>
  </xdr:twoCellAnchor>
  <xdr:twoCellAnchor>
    <xdr:from>
      <xdr:col>1</xdr:col>
      <xdr:colOff>883920</xdr:colOff>
      <xdr:row>64</xdr:row>
      <xdr:rowOff>91440</xdr:rowOff>
    </xdr:from>
    <xdr:to>
      <xdr:col>4</xdr:col>
      <xdr:colOff>457200</xdr:colOff>
      <xdr:row>65</xdr:row>
      <xdr:rowOff>162560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918903C8-1C05-3FC8-8606-0E544EC17365}"/>
            </a:ext>
          </a:extLst>
        </xdr:cNvPr>
        <xdr:cNvSpPr/>
      </xdr:nvSpPr>
      <xdr:spPr>
        <a:xfrm>
          <a:off x="1076960" y="13858240"/>
          <a:ext cx="2011680" cy="284480"/>
        </a:xfrm>
        <a:prstGeom prst="wedgeRoundRectCallout">
          <a:avLst>
            <a:gd name="adj1" fmla="val 49182"/>
            <a:gd name="adj2" fmla="val 202983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現場施工完了予定日に入力</a:t>
          </a:r>
        </a:p>
      </xdr:txBody>
    </xdr:sp>
    <xdr:clientData/>
  </xdr:twoCellAnchor>
  <xdr:twoCellAnchor>
    <xdr:from>
      <xdr:col>9</xdr:col>
      <xdr:colOff>223520</xdr:colOff>
      <xdr:row>17</xdr:row>
      <xdr:rowOff>172720</xdr:rowOff>
    </xdr:from>
    <xdr:to>
      <xdr:col>10</xdr:col>
      <xdr:colOff>30480</xdr:colOff>
      <xdr:row>19</xdr:row>
      <xdr:rowOff>60960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D3B34B72-43B6-A940-B4BC-E79D5141BA41}"/>
            </a:ext>
          </a:extLst>
        </xdr:cNvPr>
        <xdr:cNvSpPr/>
      </xdr:nvSpPr>
      <xdr:spPr>
        <a:xfrm>
          <a:off x="6339840" y="3911600"/>
          <a:ext cx="1534160" cy="314960"/>
        </a:xfrm>
        <a:prstGeom prst="wedgeRoundRectCallout">
          <a:avLst>
            <a:gd name="adj1" fmla="val -60846"/>
            <a:gd name="adj2" fmla="val -1351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プルダウンから選択</a:t>
          </a:r>
        </a:p>
      </xdr:txBody>
    </xdr:sp>
    <xdr:clientData/>
  </xdr:twoCellAnchor>
  <xdr:twoCellAnchor>
    <xdr:from>
      <xdr:col>9</xdr:col>
      <xdr:colOff>121920</xdr:colOff>
      <xdr:row>1</xdr:row>
      <xdr:rowOff>91440</xdr:rowOff>
    </xdr:from>
    <xdr:to>
      <xdr:col>10</xdr:col>
      <xdr:colOff>121920</xdr:colOff>
      <xdr:row>2</xdr:row>
      <xdr:rowOff>172720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A85CF3F-DDC2-0F56-DADB-4306462AD3ED}"/>
            </a:ext>
          </a:extLst>
        </xdr:cNvPr>
        <xdr:cNvSpPr/>
      </xdr:nvSpPr>
      <xdr:spPr>
        <a:xfrm>
          <a:off x="6238240" y="416560"/>
          <a:ext cx="1727200" cy="294640"/>
        </a:xfrm>
        <a:prstGeom prst="wedgeRoundRectCallout">
          <a:avLst>
            <a:gd name="adj1" fmla="val -58733"/>
            <a:gd name="adj2" fmla="val -951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該当する方を○で囲む</a:t>
          </a:r>
        </a:p>
      </xdr:txBody>
    </xdr:sp>
    <xdr:clientData/>
  </xdr:twoCellAnchor>
  <xdr:twoCellAnchor>
    <xdr:from>
      <xdr:col>6</xdr:col>
      <xdr:colOff>629920</xdr:colOff>
      <xdr:row>31</xdr:row>
      <xdr:rowOff>60960</xdr:rowOff>
    </xdr:from>
    <xdr:to>
      <xdr:col>12</xdr:col>
      <xdr:colOff>599440</xdr:colOff>
      <xdr:row>32</xdr:row>
      <xdr:rowOff>132080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A92B6420-F424-E96D-AF8A-D57D53494022}"/>
            </a:ext>
          </a:extLst>
        </xdr:cNvPr>
        <xdr:cNvSpPr/>
      </xdr:nvSpPr>
      <xdr:spPr>
        <a:xfrm>
          <a:off x="4673600" y="6786880"/>
          <a:ext cx="6116320" cy="284480"/>
        </a:xfrm>
        <a:prstGeom prst="wedgeRoundRectCallout">
          <a:avLst>
            <a:gd name="adj1" fmla="val 55097"/>
            <a:gd name="adj2" fmla="val -104583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休工率が</a:t>
          </a:r>
          <a:r>
            <a:rPr kumimoji="1" lang="en-US" altLang="ja-JP" sz="1100" b="1">
              <a:solidFill>
                <a:schemeClr val="tx1"/>
              </a:solidFill>
            </a:rPr>
            <a:t>28.5%</a:t>
          </a:r>
          <a:r>
            <a:rPr kumimoji="1" lang="ja-JP" altLang="en-US" sz="1100" b="1">
              <a:solidFill>
                <a:schemeClr val="tx1"/>
              </a:solidFill>
            </a:rPr>
            <a:t>に満たないが、休日数以上の休工日を設けているので「達成」とみなす。</a:t>
          </a:r>
        </a:p>
      </xdr:txBody>
    </xdr:sp>
    <xdr:clientData/>
  </xdr:twoCellAnchor>
  <xdr:twoCellAnchor>
    <xdr:from>
      <xdr:col>1</xdr:col>
      <xdr:colOff>853440</xdr:colOff>
      <xdr:row>31</xdr:row>
      <xdr:rowOff>81280</xdr:rowOff>
    </xdr:from>
    <xdr:to>
      <xdr:col>4</xdr:col>
      <xdr:colOff>101600</xdr:colOff>
      <xdr:row>32</xdr:row>
      <xdr:rowOff>142240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C252CA77-9E1A-FD44-AF1C-DFD9CDCDC858}"/>
            </a:ext>
          </a:extLst>
        </xdr:cNvPr>
        <xdr:cNvSpPr/>
      </xdr:nvSpPr>
      <xdr:spPr>
        <a:xfrm>
          <a:off x="1046480" y="6807200"/>
          <a:ext cx="1686560" cy="274320"/>
        </a:xfrm>
        <a:prstGeom prst="wedgeRoundRectCallout">
          <a:avLst>
            <a:gd name="adj1" fmla="val -52412"/>
            <a:gd name="adj2" fmla="val 9147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月ごとに作成すること</a:t>
          </a:r>
        </a:p>
      </xdr:txBody>
    </xdr:sp>
    <xdr:clientData/>
  </xdr:twoCellAnchor>
  <xdr:twoCellAnchor>
    <xdr:from>
      <xdr:col>1</xdr:col>
      <xdr:colOff>853440</xdr:colOff>
      <xdr:row>55</xdr:row>
      <xdr:rowOff>71120</xdr:rowOff>
    </xdr:from>
    <xdr:to>
      <xdr:col>4</xdr:col>
      <xdr:colOff>101600</xdr:colOff>
      <xdr:row>56</xdr:row>
      <xdr:rowOff>142240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A22FFAA5-3585-7F85-BDA0-40557F822147}"/>
            </a:ext>
          </a:extLst>
        </xdr:cNvPr>
        <xdr:cNvSpPr/>
      </xdr:nvSpPr>
      <xdr:spPr>
        <a:xfrm>
          <a:off x="1046480" y="11917680"/>
          <a:ext cx="1686560" cy="284480"/>
        </a:xfrm>
        <a:prstGeom prst="wedgeRoundRectCallout">
          <a:avLst>
            <a:gd name="adj1" fmla="val -52412"/>
            <a:gd name="adj2" fmla="val 9147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月ごとに作成すること</a:t>
          </a:r>
        </a:p>
      </xdr:txBody>
    </xdr:sp>
    <xdr:clientData/>
  </xdr:twoCellAnchor>
  <xdr:twoCellAnchor>
    <xdr:from>
      <xdr:col>4</xdr:col>
      <xdr:colOff>203200</xdr:colOff>
      <xdr:row>45</xdr:row>
      <xdr:rowOff>172720</xdr:rowOff>
    </xdr:from>
    <xdr:to>
      <xdr:col>7</xdr:col>
      <xdr:colOff>335280</xdr:colOff>
      <xdr:row>48</xdr:row>
      <xdr:rowOff>193040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CAD3C3DB-8E14-CA84-5BCC-F5F1BE7F031A}"/>
            </a:ext>
          </a:extLst>
        </xdr:cNvPr>
        <xdr:cNvSpPr/>
      </xdr:nvSpPr>
      <xdr:spPr>
        <a:xfrm>
          <a:off x="2834640" y="9885680"/>
          <a:ext cx="2235200" cy="660400"/>
        </a:xfrm>
        <a:prstGeom prst="wedgeRoundRectCallout">
          <a:avLst>
            <a:gd name="adj1" fmla="val 19214"/>
            <a:gd name="adj2" fmla="val -99894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夏季休暇３日間と年末年始休暇６日間は対象外とする</a:t>
          </a:r>
        </a:p>
      </xdr:txBody>
    </xdr:sp>
    <xdr:clientData/>
  </xdr:twoCellAnchor>
  <xdr:twoCellAnchor>
    <xdr:from>
      <xdr:col>10</xdr:col>
      <xdr:colOff>132080</xdr:colOff>
      <xdr:row>0</xdr:row>
      <xdr:rowOff>215900</xdr:rowOff>
    </xdr:from>
    <xdr:to>
      <xdr:col>14</xdr:col>
      <xdr:colOff>101600</xdr:colOff>
      <xdr:row>8</xdr:row>
      <xdr:rowOff>83820</xdr:rowOff>
    </xdr:to>
    <xdr:sp macro="" textlink="">
      <xdr:nvSpPr>
        <xdr:cNvPr id="17" name="フローチャート: 代替処理 16">
          <a:extLst>
            <a:ext uri="{FF2B5EF4-FFF2-40B4-BE49-F238E27FC236}">
              <a16:creationId xmlns:a16="http://schemas.microsoft.com/office/drawing/2014/main" id="{A9ECCE0E-1525-FA59-AC05-F39B370B5983}"/>
            </a:ext>
          </a:extLst>
        </xdr:cNvPr>
        <xdr:cNvSpPr/>
      </xdr:nvSpPr>
      <xdr:spPr>
        <a:xfrm>
          <a:off x="7975600" y="215900"/>
          <a:ext cx="3098800" cy="1686560"/>
        </a:xfrm>
        <a:prstGeom prst="flowChartAlternateProces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現場施工のある全ての月の休工取得計画を作成し、施工計画の実施工程表に添付して、主任監督職員へ提出すること。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現場施工の無い月は提出不要</a:t>
          </a:r>
        </a:p>
      </xdr:txBody>
    </xdr:sp>
    <xdr:clientData/>
  </xdr:twoCellAnchor>
  <xdr:twoCellAnchor>
    <xdr:from>
      <xdr:col>1</xdr:col>
      <xdr:colOff>548640</xdr:colOff>
      <xdr:row>12</xdr:row>
      <xdr:rowOff>203200</xdr:rowOff>
    </xdr:from>
    <xdr:to>
      <xdr:col>3</xdr:col>
      <xdr:colOff>467360</xdr:colOff>
      <xdr:row>14</xdr:row>
      <xdr:rowOff>71120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4C2C23E2-542D-B29B-5039-6D63A97C20A4}"/>
            </a:ext>
          </a:extLst>
        </xdr:cNvPr>
        <xdr:cNvSpPr/>
      </xdr:nvSpPr>
      <xdr:spPr>
        <a:xfrm>
          <a:off x="741680" y="2875280"/>
          <a:ext cx="1666240" cy="294640"/>
        </a:xfrm>
        <a:prstGeom prst="wedgeRoundRectCallout">
          <a:avLst>
            <a:gd name="adj1" fmla="val 30008"/>
            <a:gd name="adj2" fmla="val 202742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現場施工日は「空欄」</a:t>
          </a:r>
        </a:p>
      </xdr:txBody>
    </xdr:sp>
    <xdr:clientData/>
  </xdr:twoCellAnchor>
  <xdr:twoCellAnchor>
    <xdr:from>
      <xdr:col>6</xdr:col>
      <xdr:colOff>675640</xdr:colOff>
      <xdr:row>0</xdr:row>
      <xdr:rowOff>20320</xdr:rowOff>
    </xdr:from>
    <xdr:to>
      <xdr:col>9</xdr:col>
      <xdr:colOff>325120</xdr:colOff>
      <xdr:row>0</xdr:row>
      <xdr:rowOff>274320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4D629E1F-E121-4DF5-AB52-D39D672DC4C9}"/>
            </a:ext>
          </a:extLst>
        </xdr:cNvPr>
        <xdr:cNvSpPr/>
      </xdr:nvSpPr>
      <xdr:spPr>
        <a:xfrm>
          <a:off x="4719320" y="20320"/>
          <a:ext cx="1722120" cy="254000"/>
        </a:xfrm>
        <a:prstGeom prst="roundRect">
          <a:avLst>
            <a:gd name="adj" fmla="val 44667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14</xdr:row>
      <xdr:rowOff>50800</xdr:rowOff>
    </xdr:from>
    <xdr:to>
      <xdr:col>13</xdr:col>
      <xdr:colOff>71120</xdr:colOff>
      <xdr:row>19</xdr:row>
      <xdr:rowOff>152400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451DDEA4-EF4C-083E-A7BC-5DCC1BFBCA28}"/>
            </a:ext>
          </a:extLst>
        </xdr:cNvPr>
        <xdr:cNvSpPr/>
      </xdr:nvSpPr>
      <xdr:spPr>
        <a:xfrm>
          <a:off x="9133840" y="3149600"/>
          <a:ext cx="1910080" cy="1168400"/>
        </a:xfrm>
        <a:prstGeom prst="wedgeRoundRectCallout">
          <a:avLst>
            <a:gd name="adj1" fmla="val 52751"/>
            <a:gd name="adj2" fmla="val 66869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月単位で判定するため、「達成」が必須。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未達成の場合は、設計変更の対象となる。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162560</xdr:colOff>
      <xdr:row>38</xdr:row>
      <xdr:rowOff>162560</xdr:rowOff>
    </xdr:from>
    <xdr:to>
      <xdr:col>9</xdr:col>
      <xdr:colOff>1696720</xdr:colOff>
      <xdr:row>40</xdr:row>
      <xdr:rowOff>50800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A155D040-FF8E-467A-8176-37AED5A5BCF4}"/>
            </a:ext>
          </a:extLst>
        </xdr:cNvPr>
        <xdr:cNvSpPr/>
      </xdr:nvSpPr>
      <xdr:spPr>
        <a:xfrm>
          <a:off x="6278880" y="8382000"/>
          <a:ext cx="1534160" cy="314960"/>
        </a:xfrm>
        <a:prstGeom prst="wedgeRoundRectCallout">
          <a:avLst>
            <a:gd name="adj1" fmla="val -60846"/>
            <a:gd name="adj2" fmla="val -1351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プルダウンから選択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558800</xdr:colOff>
      <xdr:row>19</xdr:row>
      <xdr:rowOff>193040</xdr:rowOff>
    </xdr:from>
    <xdr:to>
      <xdr:col>6</xdr:col>
      <xdr:colOff>142240</xdr:colOff>
      <xdr:row>21</xdr:row>
      <xdr:rowOff>71120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1743ECD-908B-4624-A22A-69B52B3B0086}"/>
            </a:ext>
          </a:extLst>
        </xdr:cNvPr>
        <xdr:cNvSpPr/>
      </xdr:nvSpPr>
      <xdr:spPr>
        <a:xfrm>
          <a:off x="2499360" y="4358640"/>
          <a:ext cx="1686560" cy="304800"/>
        </a:xfrm>
        <a:prstGeom prst="wedgeRoundRectCallout">
          <a:avLst>
            <a:gd name="adj1" fmla="val -43376"/>
            <a:gd name="adj2" fmla="val -181855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現場施工開始日に入力</a:t>
          </a:r>
        </a:p>
      </xdr:txBody>
    </xdr:sp>
    <xdr:clientData/>
  </xdr:twoCellAnchor>
  <xdr:twoCellAnchor>
    <xdr:from>
      <xdr:col>6</xdr:col>
      <xdr:colOff>477520</xdr:colOff>
      <xdr:row>25</xdr:row>
      <xdr:rowOff>91440</xdr:rowOff>
    </xdr:from>
    <xdr:to>
      <xdr:col>9</xdr:col>
      <xdr:colOff>223520</xdr:colOff>
      <xdr:row>26</xdr:row>
      <xdr:rowOff>162560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43CD387-FE15-4DD9-B0B7-F04C4599FC73}"/>
            </a:ext>
          </a:extLst>
        </xdr:cNvPr>
        <xdr:cNvSpPr/>
      </xdr:nvSpPr>
      <xdr:spPr>
        <a:xfrm>
          <a:off x="4521200" y="5537200"/>
          <a:ext cx="1818640" cy="284480"/>
        </a:xfrm>
        <a:prstGeom prst="wedgeRoundRectCallout">
          <a:avLst>
            <a:gd name="adj1" fmla="val -42163"/>
            <a:gd name="adj2" fmla="val -219712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雨天等で休工した場合</a:t>
          </a:r>
        </a:p>
      </xdr:txBody>
    </xdr:sp>
    <xdr:clientData/>
  </xdr:twoCellAnchor>
  <xdr:twoCellAnchor>
    <xdr:from>
      <xdr:col>8</xdr:col>
      <xdr:colOff>142240</xdr:colOff>
      <xdr:row>72</xdr:row>
      <xdr:rowOff>203200</xdr:rowOff>
    </xdr:from>
    <xdr:to>
      <xdr:col>9</xdr:col>
      <xdr:colOff>1513840</xdr:colOff>
      <xdr:row>74</xdr:row>
      <xdr:rowOff>81280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B47C661-C241-4020-9EC7-A15B3D776C98}"/>
            </a:ext>
          </a:extLst>
        </xdr:cNvPr>
        <xdr:cNvSpPr/>
      </xdr:nvSpPr>
      <xdr:spPr>
        <a:xfrm>
          <a:off x="5567680" y="15676880"/>
          <a:ext cx="2062480" cy="304800"/>
        </a:xfrm>
        <a:prstGeom prst="wedgeRoundRectCallout">
          <a:avLst>
            <a:gd name="adj1" fmla="val -42773"/>
            <a:gd name="adj2" fmla="val -1251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工期以降の備考欄は入力不要</a:t>
          </a:r>
        </a:p>
      </xdr:txBody>
    </xdr:sp>
    <xdr:clientData/>
  </xdr:twoCellAnchor>
  <xdr:twoCellAnchor>
    <xdr:from>
      <xdr:col>1</xdr:col>
      <xdr:colOff>965200</xdr:colOff>
      <xdr:row>74</xdr:row>
      <xdr:rowOff>162560</xdr:rowOff>
    </xdr:from>
    <xdr:to>
      <xdr:col>4</xdr:col>
      <xdr:colOff>304800</xdr:colOff>
      <xdr:row>76</xdr:row>
      <xdr:rowOff>40640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8EBBC41-99EB-474D-9C34-AF14E7703113}"/>
            </a:ext>
          </a:extLst>
        </xdr:cNvPr>
        <xdr:cNvSpPr/>
      </xdr:nvSpPr>
      <xdr:spPr>
        <a:xfrm>
          <a:off x="1158240" y="16062960"/>
          <a:ext cx="1778000" cy="304800"/>
        </a:xfrm>
        <a:prstGeom prst="wedgeRoundRectCallout">
          <a:avLst>
            <a:gd name="adj1" fmla="val 21182"/>
            <a:gd name="adj2" fmla="val -23604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現場施工完了日に入力</a:t>
          </a:r>
        </a:p>
      </xdr:txBody>
    </xdr:sp>
    <xdr:clientData/>
  </xdr:twoCellAnchor>
  <xdr:twoCellAnchor>
    <xdr:from>
      <xdr:col>7</xdr:col>
      <xdr:colOff>162560</xdr:colOff>
      <xdr:row>31</xdr:row>
      <xdr:rowOff>81280</xdr:rowOff>
    </xdr:from>
    <xdr:to>
      <xdr:col>12</xdr:col>
      <xdr:colOff>772160</xdr:colOff>
      <xdr:row>32</xdr:row>
      <xdr:rowOff>182880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A416C9E8-11BC-4CAA-A3FA-E16E8B4FEDFA}"/>
            </a:ext>
          </a:extLst>
        </xdr:cNvPr>
        <xdr:cNvSpPr/>
      </xdr:nvSpPr>
      <xdr:spPr>
        <a:xfrm>
          <a:off x="4897120" y="6807200"/>
          <a:ext cx="6065520" cy="314960"/>
        </a:xfrm>
        <a:prstGeom prst="wedgeRoundRectCallout">
          <a:avLst>
            <a:gd name="adj1" fmla="val 55272"/>
            <a:gd name="adj2" fmla="val -7125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休工率が</a:t>
          </a:r>
          <a:r>
            <a:rPr kumimoji="1" lang="en-US" altLang="ja-JP" sz="1100" b="1">
              <a:solidFill>
                <a:schemeClr val="tx1"/>
              </a:solidFill>
            </a:rPr>
            <a:t>28.5%</a:t>
          </a:r>
          <a:r>
            <a:rPr kumimoji="1" lang="ja-JP" altLang="en-US" sz="1100" b="1">
              <a:solidFill>
                <a:schemeClr val="tx1"/>
              </a:solidFill>
            </a:rPr>
            <a:t>に満たないが、休日数以上の休工日を設けているので「達成」とみなす。</a:t>
          </a:r>
        </a:p>
      </xdr:txBody>
    </xdr:sp>
    <xdr:clientData/>
  </xdr:twoCellAnchor>
  <xdr:twoCellAnchor>
    <xdr:from>
      <xdr:col>3</xdr:col>
      <xdr:colOff>548640</xdr:colOff>
      <xdr:row>35</xdr:row>
      <xdr:rowOff>142240</xdr:rowOff>
    </xdr:from>
    <xdr:to>
      <xdr:col>6</xdr:col>
      <xdr:colOff>680720</xdr:colOff>
      <xdr:row>38</xdr:row>
      <xdr:rowOff>162560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C6B76E19-4756-46FA-97EA-BB915E7B2CE0}"/>
            </a:ext>
          </a:extLst>
        </xdr:cNvPr>
        <xdr:cNvSpPr/>
      </xdr:nvSpPr>
      <xdr:spPr>
        <a:xfrm>
          <a:off x="2489200" y="7721600"/>
          <a:ext cx="2235200" cy="660400"/>
        </a:xfrm>
        <a:prstGeom prst="wedgeRoundRectCallout">
          <a:avLst>
            <a:gd name="adj1" fmla="val 6941"/>
            <a:gd name="adj2" fmla="val 163183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夏季休暇３日間と年末年始休暇６日間は対象外とする</a:t>
          </a:r>
        </a:p>
      </xdr:txBody>
    </xdr:sp>
    <xdr:clientData/>
  </xdr:twoCellAnchor>
  <xdr:twoCellAnchor>
    <xdr:from>
      <xdr:col>4</xdr:col>
      <xdr:colOff>548640</xdr:colOff>
      <xdr:row>61</xdr:row>
      <xdr:rowOff>30480</xdr:rowOff>
    </xdr:from>
    <xdr:to>
      <xdr:col>7</xdr:col>
      <xdr:colOff>264160</xdr:colOff>
      <xdr:row>62</xdr:row>
      <xdr:rowOff>111760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9D2491F1-BDFD-4AFD-8421-769B89171EAC}"/>
            </a:ext>
          </a:extLst>
        </xdr:cNvPr>
        <xdr:cNvSpPr/>
      </xdr:nvSpPr>
      <xdr:spPr>
        <a:xfrm>
          <a:off x="3180080" y="13157200"/>
          <a:ext cx="1818640" cy="294640"/>
        </a:xfrm>
        <a:prstGeom prst="wedgeRoundRectCallout">
          <a:avLst>
            <a:gd name="adj1" fmla="val -8644"/>
            <a:gd name="adj2" fmla="val 135341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雨天等で休工した場合</a:t>
          </a:r>
        </a:p>
      </xdr:txBody>
    </xdr:sp>
    <xdr:clientData/>
  </xdr:twoCellAnchor>
  <xdr:twoCellAnchor>
    <xdr:from>
      <xdr:col>9</xdr:col>
      <xdr:colOff>101600</xdr:colOff>
      <xdr:row>38</xdr:row>
      <xdr:rowOff>111759</xdr:rowOff>
    </xdr:from>
    <xdr:to>
      <xdr:col>11</xdr:col>
      <xdr:colOff>203200</xdr:colOff>
      <xdr:row>41</xdr:row>
      <xdr:rowOff>101600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55C8AAF2-8DD9-78CE-167A-3D65CDB8C18F}"/>
            </a:ext>
          </a:extLst>
        </xdr:cNvPr>
        <xdr:cNvSpPr/>
      </xdr:nvSpPr>
      <xdr:spPr>
        <a:xfrm>
          <a:off x="6217920" y="8331199"/>
          <a:ext cx="2611120" cy="629921"/>
        </a:xfrm>
        <a:prstGeom prst="wedgeRoundRectCallout">
          <a:avLst>
            <a:gd name="adj1" fmla="val -56141"/>
            <a:gd name="adj2" fmla="val -918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8/2(</a:t>
          </a:r>
          <a:r>
            <a:rPr kumimoji="1" lang="ja-JP" altLang="en-US" sz="1100" b="1">
              <a:solidFill>
                <a:schemeClr val="tx1"/>
              </a:solidFill>
            </a:rPr>
            <a:t>土</a:t>
          </a:r>
          <a:r>
            <a:rPr kumimoji="1" lang="en-US" altLang="ja-JP" sz="1100" b="1">
              <a:solidFill>
                <a:schemeClr val="tx1"/>
              </a:solidFill>
            </a:rPr>
            <a:t>)</a:t>
          </a:r>
          <a:r>
            <a:rPr kumimoji="1" lang="ja-JP" altLang="en-US" sz="1100" b="1">
              <a:solidFill>
                <a:schemeClr val="tx1"/>
              </a:solidFill>
            </a:rPr>
            <a:t>に施工した分を</a:t>
          </a:r>
          <a:r>
            <a:rPr kumimoji="1" lang="en-US" altLang="ja-JP" sz="1100" b="1">
              <a:solidFill>
                <a:schemeClr val="tx1"/>
              </a:solidFill>
            </a:rPr>
            <a:t>8/12(</a:t>
          </a:r>
          <a:r>
            <a:rPr kumimoji="1" lang="ja-JP" altLang="en-US" sz="1100" b="1">
              <a:solidFill>
                <a:schemeClr val="tx1"/>
              </a:solidFill>
            </a:rPr>
            <a:t>火</a:t>
          </a:r>
          <a:r>
            <a:rPr kumimoji="1" lang="en-US" altLang="ja-JP" sz="1100" b="1">
              <a:solidFill>
                <a:schemeClr val="tx1"/>
              </a:solidFill>
            </a:rPr>
            <a:t>)</a:t>
          </a:r>
          <a:r>
            <a:rPr kumimoji="1" lang="ja-JP" altLang="en-US" sz="1100" b="1">
              <a:solidFill>
                <a:schemeClr val="tx1"/>
              </a:solidFill>
            </a:rPr>
            <a:t>に振り替えた場合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132080</xdr:colOff>
      <xdr:row>47</xdr:row>
      <xdr:rowOff>91440</xdr:rowOff>
    </xdr:from>
    <xdr:to>
      <xdr:col>11</xdr:col>
      <xdr:colOff>304800</xdr:colOff>
      <xdr:row>48</xdr:row>
      <xdr:rowOff>162560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789CBD3-B06B-0996-1799-08C10DBB9656}"/>
            </a:ext>
          </a:extLst>
        </xdr:cNvPr>
        <xdr:cNvSpPr/>
      </xdr:nvSpPr>
      <xdr:spPr>
        <a:xfrm>
          <a:off x="6248400" y="10231120"/>
          <a:ext cx="3464560" cy="284480"/>
        </a:xfrm>
        <a:prstGeom prst="wedgeRoundRectCallout">
          <a:avLst>
            <a:gd name="adj1" fmla="val -56141"/>
            <a:gd name="adj2" fmla="val -918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8/23(</a:t>
          </a:r>
          <a:r>
            <a:rPr kumimoji="1" lang="ja-JP" altLang="en-US" sz="1100" b="1">
              <a:solidFill>
                <a:schemeClr val="tx1"/>
              </a:solidFill>
            </a:rPr>
            <a:t>土</a:t>
          </a:r>
          <a:r>
            <a:rPr kumimoji="1" lang="en-US" altLang="ja-JP" sz="1100" b="1">
              <a:solidFill>
                <a:schemeClr val="tx1"/>
              </a:solidFill>
            </a:rPr>
            <a:t>)</a:t>
          </a:r>
          <a:r>
            <a:rPr kumimoji="1" lang="ja-JP" altLang="en-US" sz="1100" b="1">
              <a:solidFill>
                <a:schemeClr val="tx1"/>
              </a:solidFill>
            </a:rPr>
            <a:t>に施工した分を</a:t>
          </a:r>
          <a:r>
            <a:rPr kumimoji="1" lang="en-US" altLang="ja-JP" sz="1100" b="1">
              <a:solidFill>
                <a:schemeClr val="tx1"/>
              </a:solidFill>
            </a:rPr>
            <a:t>8/25(</a:t>
          </a:r>
          <a:r>
            <a:rPr kumimoji="1" lang="ja-JP" altLang="en-US" sz="1100" b="1">
              <a:solidFill>
                <a:schemeClr val="tx1"/>
              </a:solidFill>
            </a:rPr>
            <a:t>月</a:t>
          </a:r>
          <a:r>
            <a:rPr kumimoji="1" lang="en-US" altLang="ja-JP" sz="1100" b="1">
              <a:solidFill>
                <a:schemeClr val="tx1"/>
              </a:solidFill>
            </a:rPr>
            <a:t>)</a:t>
          </a:r>
          <a:r>
            <a:rPr kumimoji="1" lang="ja-JP" altLang="en-US" sz="1100" b="1">
              <a:solidFill>
                <a:schemeClr val="tx1"/>
              </a:solidFill>
            </a:rPr>
            <a:t>に振り替えた場合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487680</xdr:colOff>
      <xdr:row>0</xdr:row>
      <xdr:rowOff>30480</xdr:rowOff>
    </xdr:from>
    <xdr:to>
      <xdr:col>10</xdr:col>
      <xdr:colOff>406400</xdr:colOff>
      <xdr:row>0</xdr:row>
      <xdr:rowOff>284480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0148A71-16A5-4A29-8E15-1D97E77C2238}"/>
            </a:ext>
          </a:extLst>
        </xdr:cNvPr>
        <xdr:cNvSpPr/>
      </xdr:nvSpPr>
      <xdr:spPr>
        <a:xfrm>
          <a:off x="6604000" y="30480"/>
          <a:ext cx="1645920" cy="254000"/>
        </a:xfrm>
        <a:prstGeom prst="roundRect">
          <a:avLst>
            <a:gd name="adj" fmla="val 44667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772160</xdr:colOff>
      <xdr:row>0</xdr:row>
      <xdr:rowOff>264160</xdr:rowOff>
    </xdr:from>
    <xdr:to>
      <xdr:col>14</xdr:col>
      <xdr:colOff>91440</xdr:colOff>
      <xdr:row>7</xdr:row>
      <xdr:rowOff>111760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8111A99C-3C12-423C-83CF-80BD26DECDC5}"/>
            </a:ext>
          </a:extLst>
        </xdr:cNvPr>
        <xdr:cNvSpPr/>
      </xdr:nvSpPr>
      <xdr:spPr>
        <a:xfrm>
          <a:off x="8615680" y="264160"/>
          <a:ext cx="2448560" cy="1452880"/>
        </a:xfrm>
        <a:prstGeom prst="flowChartAlternateProces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毎月末に休工実績に修正し、翌月５日までに（竣工月は完了日に）実施工程表に添付して主任監督職員へ提出すること。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添付は当該月分のみで良い。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142240</xdr:colOff>
      <xdr:row>2</xdr:row>
      <xdr:rowOff>20320</xdr:rowOff>
    </xdr:from>
    <xdr:to>
      <xdr:col>10</xdr:col>
      <xdr:colOff>142240</xdr:colOff>
      <xdr:row>3</xdr:row>
      <xdr:rowOff>111760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17B0B364-3544-434E-91C8-E3DD253783BC}"/>
            </a:ext>
          </a:extLst>
        </xdr:cNvPr>
        <xdr:cNvSpPr/>
      </xdr:nvSpPr>
      <xdr:spPr>
        <a:xfrm>
          <a:off x="6258560" y="558800"/>
          <a:ext cx="1727200" cy="304800"/>
        </a:xfrm>
        <a:prstGeom prst="wedgeRoundRectCallout">
          <a:avLst>
            <a:gd name="adj1" fmla="val 24208"/>
            <a:gd name="adj2" fmla="val -117332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該当する方を○で囲む</a:t>
          </a:r>
        </a:p>
      </xdr:txBody>
    </xdr:sp>
    <xdr:clientData/>
  </xdr:twoCellAnchor>
  <xdr:twoCellAnchor>
    <xdr:from>
      <xdr:col>9</xdr:col>
      <xdr:colOff>111760</xdr:colOff>
      <xdr:row>62</xdr:row>
      <xdr:rowOff>0</xdr:rowOff>
    </xdr:from>
    <xdr:to>
      <xdr:col>10</xdr:col>
      <xdr:colOff>355600</xdr:colOff>
      <xdr:row>64</xdr:row>
      <xdr:rowOff>203200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DA140AA7-363B-A91E-E7EE-60ED521BF925}"/>
            </a:ext>
          </a:extLst>
        </xdr:cNvPr>
        <xdr:cNvSpPr/>
      </xdr:nvSpPr>
      <xdr:spPr>
        <a:xfrm>
          <a:off x="6228080" y="13340080"/>
          <a:ext cx="1971040" cy="629920"/>
        </a:xfrm>
        <a:prstGeom prst="wedgeRoundRectCallout">
          <a:avLst>
            <a:gd name="adj1" fmla="val -57098"/>
            <a:gd name="adj2" fmla="val 33523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雨天等休工分を土曜日に施工した場合は空欄とする</a:t>
          </a:r>
        </a:p>
      </xdr:txBody>
    </xdr:sp>
    <xdr:clientData/>
  </xdr:twoCellAnchor>
  <xdr:twoCellAnchor>
    <xdr:from>
      <xdr:col>11</xdr:col>
      <xdr:colOff>111760</xdr:colOff>
      <xdr:row>62</xdr:row>
      <xdr:rowOff>0</xdr:rowOff>
    </xdr:from>
    <xdr:to>
      <xdr:col>13</xdr:col>
      <xdr:colOff>294640</xdr:colOff>
      <xdr:row>67</xdr:row>
      <xdr:rowOff>111760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B3F3C042-8253-4797-9D72-4F64D833CDC8}"/>
            </a:ext>
          </a:extLst>
        </xdr:cNvPr>
        <xdr:cNvSpPr/>
      </xdr:nvSpPr>
      <xdr:spPr>
        <a:xfrm>
          <a:off x="8737600" y="13340080"/>
          <a:ext cx="1747520" cy="1178560"/>
        </a:xfrm>
        <a:prstGeom prst="wedgeRoundRectCallout">
          <a:avLst>
            <a:gd name="adj1" fmla="val 42558"/>
            <a:gd name="adj2" fmla="val 6993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月単位で判定するため、「達成」が必須。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未達成の場合は、設計変更の対象となる。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182880</xdr:colOff>
      <xdr:row>59</xdr:row>
      <xdr:rowOff>81280</xdr:rowOff>
    </xdr:from>
    <xdr:to>
      <xdr:col>9</xdr:col>
      <xdr:colOff>1717040</xdr:colOff>
      <xdr:row>60</xdr:row>
      <xdr:rowOff>182880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E414863A-80E4-4A3F-B940-09C1FBFB1EFF}"/>
            </a:ext>
          </a:extLst>
        </xdr:cNvPr>
        <xdr:cNvSpPr/>
      </xdr:nvSpPr>
      <xdr:spPr>
        <a:xfrm>
          <a:off x="6299200" y="12781280"/>
          <a:ext cx="1534160" cy="314960"/>
        </a:xfrm>
        <a:prstGeom prst="wedgeRoundRectCallout">
          <a:avLst>
            <a:gd name="adj1" fmla="val -58197"/>
            <a:gd name="adj2" fmla="val 103521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プルダウンから選択</a:t>
          </a:r>
        </a:p>
      </xdr:txBody>
    </xdr:sp>
    <xdr:clientData/>
  </xdr:twoCellAnchor>
  <xdr:twoCellAnchor>
    <xdr:from>
      <xdr:col>9</xdr:col>
      <xdr:colOff>162560</xdr:colOff>
      <xdr:row>51</xdr:row>
      <xdr:rowOff>0</xdr:rowOff>
    </xdr:from>
    <xdr:to>
      <xdr:col>9</xdr:col>
      <xdr:colOff>1696720</xdr:colOff>
      <xdr:row>52</xdr:row>
      <xdr:rowOff>101600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ACD8CB8E-F409-4A4C-8D64-4B532770F645}"/>
            </a:ext>
          </a:extLst>
        </xdr:cNvPr>
        <xdr:cNvSpPr/>
      </xdr:nvSpPr>
      <xdr:spPr>
        <a:xfrm>
          <a:off x="6278880" y="10993120"/>
          <a:ext cx="1534160" cy="314960"/>
        </a:xfrm>
        <a:prstGeom prst="wedgeRoundRectCallout">
          <a:avLst>
            <a:gd name="adj1" fmla="val -60846"/>
            <a:gd name="adj2" fmla="val -1351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プルダウンから選択</a:t>
          </a:r>
        </a:p>
      </xdr:txBody>
    </xdr:sp>
    <xdr:clientData/>
  </xdr:twoCellAnchor>
  <xdr:twoCellAnchor>
    <xdr:from>
      <xdr:col>9</xdr:col>
      <xdr:colOff>223520</xdr:colOff>
      <xdr:row>17</xdr:row>
      <xdr:rowOff>172720</xdr:rowOff>
    </xdr:from>
    <xdr:to>
      <xdr:col>10</xdr:col>
      <xdr:colOff>30480</xdr:colOff>
      <xdr:row>19</xdr:row>
      <xdr:rowOff>60960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68A08E01-3776-44C0-8DF3-737CE6C651E8}"/>
            </a:ext>
          </a:extLst>
        </xdr:cNvPr>
        <xdr:cNvSpPr/>
      </xdr:nvSpPr>
      <xdr:spPr>
        <a:xfrm>
          <a:off x="6319520" y="3914140"/>
          <a:ext cx="1536700" cy="314960"/>
        </a:xfrm>
        <a:prstGeom prst="wedgeRoundRectCallout">
          <a:avLst>
            <a:gd name="adj1" fmla="val -60846"/>
            <a:gd name="adj2" fmla="val -135189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プルダウンから選択</a:t>
          </a:r>
        </a:p>
      </xdr:txBody>
    </xdr:sp>
    <xdr:clientData/>
  </xdr:twoCellAnchor>
  <xdr:twoCellAnchor>
    <xdr:from>
      <xdr:col>12</xdr:col>
      <xdr:colOff>264160</xdr:colOff>
      <xdr:row>29</xdr:row>
      <xdr:rowOff>172720</xdr:rowOff>
    </xdr:from>
    <xdr:to>
      <xdr:col>12</xdr:col>
      <xdr:colOff>552160</xdr:colOff>
      <xdr:row>31</xdr:row>
      <xdr:rowOff>34000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6CBDF674-5DC1-5A1E-C8E7-BCA430632643}"/>
            </a:ext>
          </a:extLst>
        </xdr:cNvPr>
        <xdr:cNvSpPr/>
      </xdr:nvSpPr>
      <xdr:spPr>
        <a:xfrm>
          <a:off x="10454640" y="6471920"/>
          <a:ext cx="288000" cy="288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406400</xdr:colOff>
      <xdr:row>37</xdr:row>
      <xdr:rowOff>60960</xdr:rowOff>
    </xdr:from>
    <xdr:to>
      <xdr:col>13</xdr:col>
      <xdr:colOff>589280</xdr:colOff>
      <xdr:row>42</xdr:row>
      <xdr:rowOff>172720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98693F76-0483-4562-96AD-E046D6241625}"/>
            </a:ext>
          </a:extLst>
        </xdr:cNvPr>
        <xdr:cNvSpPr/>
      </xdr:nvSpPr>
      <xdr:spPr>
        <a:xfrm>
          <a:off x="9814560" y="8067040"/>
          <a:ext cx="1747520" cy="1178560"/>
        </a:xfrm>
        <a:prstGeom prst="wedgeRoundRectCallout">
          <a:avLst>
            <a:gd name="adj1" fmla="val 42558"/>
            <a:gd name="adj2" fmla="val 69935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月単位で判定するため、「達成」が必須。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未達成の場合は、設計変更の対象となる。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91440</xdr:colOff>
      <xdr:row>14</xdr:row>
      <xdr:rowOff>40640</xdr:rowOff>
    </xdr:from>
    <xdr:to>
      <xdr:col>13</xdr:col>
      <xdr:colOff>274320</xdr:colOff>
      <xdr:row>19</xdr:row>
      <xdr:rowOff>152400</xdr:rowOff>
    </xdr:to>
    <xdr:sp macro="" textlink="">
      <xdr:nvSpPr>
        <xdr:cNvPr id="28" name="吹き出し: 角を丸めた四角形 27">
          <a:extLst>
            <a:ext uri="{FF2B5EF4-FFF2-40B4-BE49-F238E27FC236}">
              <a16:creationId xmlns:a16="http://schemas.microsoft.com/office/drawing/2014/main" id="{B825502B-AA28-45A1-87D4-AB8FC0172641}"/>
            </a:ext>
          </a:extLst>
        </xdr:cNvPr>
        <xdr:cNvSpPr/>
      </xdr:nvSpPr>
      <xdr:spPr>
        <a:xfrm>
          <a:off x="9499600" y="3139440"/>
          <a:ext cx="1747520" cy="1178560"/>
        </a:xfrm>
        <a:prstGeom prst="wedgeRoundRectCallout">
          <a:avLst>
            <a:gd name="adj1" fmla="val 43721"/>
            <a:gd name="adj2" fmla="val 63038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月単位で判定するため、「達成」が必須。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未達成の場合は、設計変更の対象となる。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497840</xdr:colOff>
      <xdr:row>13</xdr:row>
      <xdr:rowOff>10160</xdr:rowOff>
    </xdr:from>
    <xdr:to>
      <xdr:col>3</xdr:col>
      <xdr:colOff>416560</xdr:colOff>
      <xdr:row>14</xdr:row>
      <xdr:rowOff>91440</xdr:rowOff>
    </xdr:to>
    <xdr:sp macro="" textlink="">
      <xdr:nvSpPr>
        <xdr:cNvPr id="29" name="吹き出し: 角を丸めた四角形 28">
          <a:extLst>
            <a:ext uri="{FF2B5EF4-FFF2-40B4-BE49-F238E27FC236}">
              <a16:creationId xmlns:a16="http://schemas.microsoft.com/office/drawing/2014/main" id="{3C02E081-AD00-4CF3-AA89-EEB17A049162}"/>
            </a:ext>
          </a:extLst>
        </xdr:cNvPr>
        <xdr:cNvSpPr/>
      </xdr:nvSpPr>
      <xdr:spPr>
        <a:xfrm>
          <a:off x="690880" y="2895600"/>
          <a:ext cx="1666240" cy="294640"/>
        </a:xfrm>
        <a:prstGeom prst="wedgeRoundRectCallout">
          <a:avLst>
            <a:gd name="adj1" fmla="val 34886"/>
            <a:gd name="adj2" fmla="val 195845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現場施工日は「空欄」</a:t>
          </a:r>
        </a:p>
      </xdr:txBody>
    </xdr:sp>
    <xdr:clientData/>
  </xdr:twoCellAnchor>
  <xdr:twoCellAnchor>
    <xdr:from>
      <xdr:col>10</xdr:col>
      <xdr:colOff>233680</xdr:colOff>
      <xdr:row>29</xdr:row>
      <xdr:rowOff>172720</xdr:rowOff>
    </xdr:from>
    <xdr:to>
      <xdr:col>10</xdr:col>
      <xdr:colOff>521680</xdr:colOff>
      <xdr:row>31</xdr:row>
      <xdr:rowOff>34000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BA1D9FD-5BDD-CE3B-F986-9230DA1D2ECE}"/>
            </a:ext>
          </a:extLst>
        </xdr:cNvPr>
        <xdr:cNvSpPr/>
      </xdr:nvSpPr>
      <xdr:spPr>
        <a:xfrm>
          <a:off x="8077200" y="6471920"/>
          <a:ext cx="288000" cy="288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7A9A-D24D-4160-9C37-D9C3442114BB}">
  <sheetPr>
    <pageSetUpPr fitToPage="1"/>
  </sheetPr>
  <dimension ref="B1:P36"/>
  <sheetViews>
    <sheetView tabSelected="1"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12" sqref="Q12"/>
    </sheetView>
  </sheetViews>
  <sheetFormatPr defaultColWidth="9" defaultRowHeight="12" x14ac:dyDescent="0.45"/>
  <cols>
    <col min="1" max="1" width="2.5" style="19" customWidth="1"/>
    <col min="2" max="2" width="13.5" style="26" customWidth="1"/>
    <col min="3" max="3" width="9.5" style="19" bestFit="1" customWidth="1"/>
    <col min="4" max="4" width="9" style="19"/>
    <col min="5" max="5" width="9.5" style="19" bestFit="1" customWidth="1"/>
    <col min="6" max="9" width="9" style="19"/>
    <col min="10" max="10" width="22.69921875" style="19" customWidth="1"/>
    <col min="11" max="14" width="10.19921875" style="19" customWidth="1"/>
    <col min="15" max="15" width="2.3984375" style="19" customWidth="1"/>
    <col min="16" max="16384" width="9" style="19"/>
  </cols>
  <sheetData>
    <row r="1" spans="2:16" ht="25.8" customHeight="1" thickBot="1" x14ac:dyDescent="0.5">
      <c r="B1" s="19"/>
      <c r="C1" s="102" t="s">
        <v>53</v>
      </c>
      <c r="D1" s="102"/>
      <c r="E1" s="102"/>
      <c r="F1" s="102"/>
      <c r="G1" s="102"/>
      <c r="H1" s="102"/>
      <c r="I1" s="102"/>
      <c r="J1" s="102"/>
      <c r="K1" s="102"/>
      <c r="L1" s="102"/>
      <c r="M1" s="20"/>
      <c r="N1" s="20"/>
      <c r="O1" s="20"/>
      <c r="P1" s="21"/>
    </row>
    <row r="2" spans="2:16" ht="18.600000000000001" customHeight="1" thickBot="1" x14ac:dyDescent="0.5">
      <c r="B2" s="22"/>
      <c r="L2" s="87" t="s">
        <v>33</v>
      </c>
      <c r="M2" s="88"/>
      <c r="N2" s="89"/>
    </row>
    <row r="3" spans="2:16" ht="18.600000000000001" customHeight="1" x14ac:dyDescent="0.45">
      <c r="B3" s="23" t="s">
        <v>16</v>
      </c>
      <c r="C3" s="106" t="s">
        <v>55</v>
      </c>
      <c r="D3" s="106"/>
      <c r="E3" s="106"/>
      <c r="F3" s="106"/>
      <c r="G3" s="106"/>
      <c r="H3" s="24" t="s">
        <v>42</v>
      </c>
      <c r="I3" s="107" t="s">
        <v>43</v>
      </c>
      <c r="J3" s="107"/>
      <c r="L3" s="25" t="s">
        <v>36</v>
      </c>
      <c r="M3" s="90" t="s">
        <v>34</v>
      </c>
      <c r="N3" s="91"/>
    </row>
    <row r="4" spans="2:16" ht="18.600000000000001" customHeight="1" x14ac:dyDescent="0.45">
      <c r="C4" s="27"/>
      <c r="D4" s="27"/>
      <c r="E4" s="27"/>
      <c r="F4" s="27"/>
      <c r="G4" s="27"/>
      <c r="H4" s="28"/>
      <c r="I4" s="29"/>
      <c r="J4" s="29"/>
      <c r="L4" s="78" t="s">
        <v>9</v>
      </c>
      <c r="M4" s="108" t="s">
        <v>41</v>
      </c>
      <c r="N4" s="109"/>
    </row>
    <row r="5" spans="2:16" ht="18.600000000000001" customHeight="1" x14ac:dyDescent="0.45">
      <c r="B5" s="23" t="s">
        <v>22</v>
      </c>
      <c r="C5" s="107" t="s">
        <v>25</v>
      </c>
      <c r="D5" s="107"/>
      <c r="E5" s="107"/>
      <c r="F5" s="107"/>
      <c r="G5" s="107"/>
      <c r="H5" s="23" t="s">
        <v>23</v>
      </c>
      <c r="I5" s="107" t="s">
        <v>19</v>
      </c>
      <c r="J5" s="107"/>
      <c r="L5" s="78" t="s">
        <v>13</v>
      </c>
      <c r="M5" s="108" t="s">
        <v>38</v>
      </c>
      <c r="N5" s="109"/>
    </row>
    <row r="6" spans="2:16" ht="18.600000000000001" customHeight="1" x14ac:dyDescent="0.45">
      <c r="B6" s="23"/>
      <c r="C6" s="32"/>
      <c r="D6" s="32"/>
      <c r="E6" s="32"/>
      <c r="F6" s="32"/>
      <c r="G6" s="32"/>
      <c r="H6" s="23"/>
      <c r="I6" s="32"/>
      <c r="J6" s="32"/>
      <c r="L6" s="78" t="s">
        <v>11</v>
      </c>
      <c r="M6" s="108" t="s">
        <v>40</v>
      </c>
      <c r="N6" s="109"/>
    </row>
    <row r="7" spans="2:16" ht="18.600000000000001" customHeight="1" x14ac:dyDescent="0.45">
      <c r="B7" s="23" t="s">
        <v>17</v>
      </c>
      <c r="C7" s="107" t="s">
        <v>20</v>
      </c>
      <c r="D7" s="107"/>
      <c r="E7" s="107"/>
      <c r="F7" s="107"/>
      <c r="G7" s="107"/>
      <c r="H7" s="23" t="s">
        <v>18</v>
      </c>
      <c r="I7" s="107" t="s">
        <v>54</v>
      </c>
      <c r="J7" s="107"/>
      <c r="L7" s="79" t="s">
        <v>21</v>
      </c>
      <c r="M7" s="108" t="s">
        <v>39</v>
      </c>
      <c r="N7" s="109"/>
    </row>
    <row r="8" spans="2:16" ht="18.600000000000001" customHeight="1" thickBot="1" x14ac:dyDescent="0.5">
      <c r="B8" s="23"/>
      <c r="C8" s="35"/>
      <c r="D8" s="35"/>
      <c r="E8" s="35"/>
      <c r="F8" s="35"/>
      <c r="G8" s="35"/>
      <c r="H8" s="23"/>
      <c r="I8" s="35"/>
      <c r="J8" s="35"/>
      <c r="K8" s="35"/>
      <c r="L8" s="80" t="s">
        <v>15</v>
      </c>
      <c r="M8" s="110" t="s">
        <v>35</v>
      </c>
      <c r="N8" s="111"/>
    </row>
    <row r="9" spans="2:16" ht="18.600000000000001" customHeight="1" thickBot="1" x14ac:dyDescent="0.5">
      <c r="B9" s="37"/>
      <c r="E9" s="38"/>
      <c r="F9" s="35"/>
      <c r="G9" s="35"/>
      <c r="H9" s="23"/>
      <c r="I9" s="35"/>
      <c r="J9" s="35"/>
      <c r="K9" s="23"/>
      <c r="L9" s="23"/>
      <c r="N9" s="39"/>
    </row>
    <row r="10" spans="2:16" ht="18.600000000000001" customHeight="1" x14ac:dyDescent="0.45">
      <c r="B10" s="115" t="s">
        <v>44</v>
      </c>
      <c r="C10" s="118" t="s">
        <v>0</v>
      </c>
      <c r="D10" s="121" t="s">
        <v>1</v>
      </c>
      <c r="E10" s="121" t="s">
        <v>2</v>
      </c>
      <c r="F10" s="121" t="s">
        <v>3</v>
      </c>
      <c r="G10" s="121" t="s">
        <v>4</v>
      </c>
      <c r="H10" s="121" t="s">
        <v>5</v>
      </c>
      <c r="I10" s="124" t="s">
        <v>6</v>
      </c>
      <c r="J10" s="134" t="s">
        <v>8</v>
      </c>
      <c r="K10" s="85" t="s">
        <v>57</v>
      </c>
      <c r="L10" s="112" t="s">
        <v>31</v>
      </c>
      <c r="M10" s="113"/>
      <c r="N10" s="127" t="s">
        <v>30</v>
      </c>
    </row>
    <row r="11" spans="2:16" ht="18.600000000000001" customHeight="1" x14ac:dyDescent="0.45">
      <c r="B11" s="116"/>
      <c r="C11" s="119"/>
      <c r="D11" s="122"/>
      <c r="E11" s="122"/>
      <c r="F11" s="122"/>
      <c r="G11" s="122"/>
      <c r="H11" s="122"/>
      <c r="I11" s="125"/>
      <c r="J11" s="135"/>
      <c r="K11" s="100" t="s">
        <v>32</v>
      </c>
      <c r="L11" s="98" t="s">
        <v>12</v>
      </c>
      <c r="M11" s="99"/>
      <c r="N11" s="128"/>
    </row>
    <row r="12" spans="2:16" s="26" customFormat="1" ht="18.600000000000001" customHeight="1" thickBot="1" x14ac:dyDescent="0.5">
      <c r="B12" s="117"/>
      <c r="C12" s="120"/>
      <c r="D12" s="123"/>
      <c r="E12" s="123"/>
      <c r="F12" s="123"/>
      <c r="G12" s="123"/>
      <c r="H12" s="123"/>
      <c r="I12" s="126"/>
      <c r="J12" s="136"/>
      <c r="K12" s="101"/>
      <c r="L12" s="40" t="s">
        <v>37</v>
      </c>
      <c r="M12" s="41" t="s">
        <v>10</v>
      </c>
      <c r="N12" s="129"/>
    </row>
    <row r="13" spans="2:16" s="26" customFormat="1" ht="18.600000000000001" customHeight="1" thickBot="1" x14ac:dyDescent="0.5">
      <c r="B13" s="25" t="s">
        <v>7</v>
      </c>
      <c r="C13" s="9"/>
      <c r="D13" s="7"/>
      <c r="E13" s="7"/>
      <c r="F13" s="7"/>
      <c r="G13" s="7"/>
      <c r="H13" s="7"/>
      <c r="I13" s="18"/>
      <c r="J13" s="132"/>
      <c r="K13" s="86">
        <f>2-COUNTIF(C14,"*対象外*")-COUNTIF(I14,"*対象外*")-COUNTIF(C14,"休日休工")-COUNTIF(I14,"休日休工")-COUNTIF(C13,"")-COUNTIF(I13,"")</f>
        <v>0</v>
      </c>
      <c r="L13" s="92">
        <f>COUNTIFS(C13:I13,"&gt;"&amp;0)-COUNTIF(C14:I14,"対象外")-COUNTIF(C14:I14,"休日休工")</f>
        <v>0</v>
      </c>
      <c r="M13" s="95">
        <f t="shared" ref="M13" si="0">COUNTIF(C14:I14,"*休工*")-COUNTIF(C14:I14,"休日休工")</f>
        <v>0</v>
      </c>
      <c r="N13" s="130" t="e">
        <f>IF(N31&gt;=0.285,"達成",IF(M31&gt;=K31,"達成","未達成"))</f>
        <v>#DIV/0!</v>
      </c>
    </row>
    <row r="14" spans="2:16" s="26" customFormat="1" ht="18.600000000000001" customHeight="1" thickBot="1" x14ac:dyDescent="0.5">
      <c r="B14" s="42" t="s">
        <v>29</v>
      </c>
      <c r="C14" s="10"/>
      <c r="D14" s="4"/>
      <c r="E14" s="4"/>
      <c r="F14" s="4"/>
      <c r="G14" s="4"/>
      <c r="H14" s="4"/>
      <c r="I14" s="15"/>
      <c r="J14" s="133"/>
      <c r="K14" s="86"/>
      <c r="L14" s="93"/>
      <c r="M14" s="96"/>
      <c r="N14" s="131"/>
    </row>
    <row r="15" spans="2:16" s="26" customFormat="1" ht="18.600000000000001" customHeight="1" thickBot="1" x14ac:dyDescent="0.5">
      <c r="B15" s="43" t="s">
        <v>8</v>
      </c>
      <c r="C15" s="11"/>
      <c r="D15" s="5"/>
      <c r="E15" s="5"/>
      <c r="F15" s="5"/>
      <c r="G15" s="5"/>
      <c r="H15" s="5"/>
      <c r="I15" s="17"/>
      <c r="J15" s="133"/>
      <c r="K15" s="86"/>
      <c r="L15" s="94"/>
      <c r="M15" s="97"/>
      <c r="N15" s="131"/>
    </row>
    <row r="16" spans="2:16" s="26" customFormat="1" ht="18.600000000000001" customHeight="1" thickBot="1" x14ac:dyDescent="0.5">
      <c r="B16" s="44" t="s">
        <v>26</v>
      </c>
      <c r="C16" s="12"/>
      <c r="D16" s="8"/>
      <c r="E16" s="8"/>
      <c r="F16" s="8"/>
      <c r="G16" s="8"/>
      <c r="H16" s="8"/>
      <c r="I16" s="14"/>
      <c r="J16" s="103"/>
      <c r="K16" s="86">
        <f t="shared" ref="K16" si="1">2-COUNTIF(C17,"*対象外*")-COUNTIF(I17,"*対象外*")-COUNTIF(C17,"休日休工")-COUNTIF(I17,"休日休工")-COUNTIF(C16,"")-COUNTIF(I16,"")</f>
        <v>0</v>
      </c>
      <c r="L16" s="92">
        <f>COUNTIFS(C16:I16,"&gt;"&amp;0)-COUNTIF(C17:I17,"対象外")-COUNTIF(C17:I17,"休日休工")</f>
        <v>0</v>
      </c>
      <c r="M16" s="95">
        <f t="shared" ref="M16" si="2">COUNTIF(C17:I17,"*休工*")-COUNTIF(C17:I17,"休日休工")</f>
        <v>0</v>
      </c>
      <c r="N16" s="131"/>
    </row>
    <row r="17" spans="2:14" s="26" customFormat="1" ht="18.600000000000001" customHeight="1" thickBot="1" x14ac:dyDescent="0.5">
      <c r="B17" s="42" t="s">
        <v>29</v>
      </c>
      <c r="C17" s="10"/>
      <c r="D17" s="4"/>
      <c r="E17" s="4"/>
      <c r="F17" s="4"/>
      <c r="G17" s="4"/>
      <c r="H17" s="4"/>
      <c r="I17" s="15"/>
      <c r="J17" s="104"/>
      <c r="K17" s="86"/>
      <c r="L17" s="93"/>
      <c r="M17" s="96"/>
      <c r="N17" s="131"/>
    </row>
    <row r="18" spans="2:14" s="26" customFormat="1" ht="18.600000000000001" customHeight="1" thickBot="1" x14ac:dyDescent="0.5">
      <c r="B18" s="45" t="s">
        <v>8</v>
      </c>
      <c r="C18" s="13"/>
      <c r="D18" s="6"/>
      <c r="E18" s="6"/>
      <c r="F18" s="6"/>
      <c r="G18" s="6"/>
      <c r="H18" s="6"/>
      <c r="I18" s="16"/>
      <c r="J18" s="105"/>
      <c r="K18" s="86"/>
      <c r="L18" s="94"/>
      <c r="M18" s="97"/>
      <c r="N18" s="131"/>
    </row>
    <row r="19" spans="2:14" s="26" customFormat="1" ht="18.600000000000001" customHeight="1" thickBot="1" x14ac:dyDescent="0.5">
      <c r="B19" s="44" t="s">
        <v>26</v>
      </c>
      <c r="C19" s="12"/>
      <c r="D19" s="8"/>
      <c r="E19" s="8"/>
      <c r="F19" s="8"/>
      <c r="G19" s="8"/>
      <c r="H19" s="8"/>
      <c r="I19" s="14"/>
      <c r="J19" s="103"/>
      <c r="K19" s="86">
        <f t="shared" ref="K19" si="3">2-COUNTIF(C20,"*対象外*")-COUNTIF(I20,"*対象外*")-COUNTIF(C20,"休日休工")-COUNTIF(I20,"休日休工")-COUNTIF(C19,"")-COUNTIF(I19,"")</f>
        <v>0</v>
      </c>
      <c r="L19" s="92">
        <f>COUNTIFS(C19:I19,"&gt;"&amp;0)-COUNTIF(C20:I20,"対象外")-COUNTIF(C20:I20,"休日休工")</f>
        <v>0</v>
      </c>
      <c r="M19" s="95">
        <f t="shared" ref="M19" si="4">COUNTIF(C20:I20,"*休工*")-COUNTIF(C20:I20,"休日休工")</f>
        <v>0</v>
      </c>
      <c r="N19" s="131"/>
    </row>
    <row r="20" spans="2:14" s="26" customFormat="1" ht="18.600000000000001" customHeight="1" thickBot="1" x14ac:dyDescent="0.5">
      <c r="B20" s="42" t="s">
        <v>29</v>
      </c>
      <c r="C20" s="10"/>
      <c r="D20" s="4"/>
      <c r="E20" s="4"/>
      <c r="F20" s="4"/>
      <c r="G20" s="4"/>
      <c r="H20" s="4"/>
      <c r="I20" s="15"/>
      <c r="J20" s="104"/>
      <c r="K20" s="86"/>
      <c r="L20" s="93"/>
      <c r="M20" s="96"/>
      <c r="N20" s="131"/>
    </row>
    <row r="21" spans="2:14" s="26" customFormat="1" ht="18.600000000000001" customHeight="1" thickBot="1" x14ac:dyDescent="0.5">
      <c r="B21" s="45" t="s">
        <v>8</v>
      </c>
      <c r="C21" s="13"/>
      <c r="D21" s="6"/>
      <c r="E21" s="6"/>
      <c r="F21" s="6"/>
      <c r="G21" s="6"/>
      <c r="H21" s="6"/>
      <c r="I21" s="16"/>
      <c r="J21" s="105"/>
      <c r="K21" s="86"/>
      <c r="L21" s="94"/>
      <c r="M21" s="97"/>
      <c r="N21" s="131"/>
    </row>
    <row r="22" spans="2:14" s="26" customFormat="1" ht="18.600000000000001" customHeight="1" thickBot="1" x14ac:dyDescent="0.5">
      <c r="B22" s="25" t="s">
        <v>7</v>
      </c>
      <c r="C22" s="9"/>
      <c r="D22" s="7"/>
      <c r="E22" s="7"/>
      <c r="F22" s="7"/>
      <c r="G22" s="7"/>
      <c r="H22" s="7"/>
      <c r="I22" s="18"/>
      <c r="J22" s="103"/>
      <c r="K22" s="86">
        <f t="shared" ref="K22" si="5">2-COUNTIF(C23,"*対象外*")-COUNTIF(I23,"*対象外*")-COUNTIF(C23,"休日休工")-COUNTIF(I23,"休日休工")-COUNTIF(C22,"")-COUNTIF(I22,"")</f>
        <v>0</v>
      </c>
      <c r="L22" s="92">
        <f>COUNTIFS(C22:I22,"&gt;"&amp;0)-COUNTIF(C23:I23,"対象外")-COUNTIF(C23:I23,"休日休工")</f>
        <v>0</v>
      </c>
      <c r="M22" s="95">
        <f t="shared" ref="M22" si="6">COUNTIF(C23:I23,"*休工*")-COUNTIF(C23:I23,"休日休工")</f>
        <v>0</v>
      </c>
      <c r="N22" s="131"/>
    </row>
    <row r="23" spans="2:14" s="26" customFormat="1" ht="18.600000000000001" customHeight="1" thickBot="1" x14ac:dyDescent="0.5">
      <c r="B23" s="42" t="s">
        <v>29</v>
      </c>
      <c r="C23" s="10"/>
      <c r="D23" s="4"/>
      <c r="E23" s="4"/>
      <c r="F23" s="4"/>
      <c r="G23" s="4"/>
      <c r="H23" s="4"/>
      <c r="I23" s="15"/>
      <c r="J23" s="104"/>
      <c r="K23" s="86"/>
      <c r="L23" s="93"/>
      <c r="M23" s="96"/>
      <c r="N23" s="131"/>
    </row>
    <row r="24" spans="2:14" s="26" customFormat="1" ht="18.600000000000001" customHeight="1" thickBot="1" x14ac:dyDescent="0.5">
      <c r="B24" s="45" t="s">
        <v>8</v>
      </c>
      <c r="C24" s="13"/>
      <c r="D24" s="6"/>
      <c r="E24" s="6"/>
      <c r="F24" s="6"/>
      <c r="G24" s="6"/>
      <c r="H24" s="6"/>
      <c r="I24" s="16"/>
      <c r="J24" s="105"/>
      <c r="K24" s="86"/>
      <c r="L24" s="94"/>
      <c r="M24" s="97"/>
      <c r="N24" s="131"/>
    </row>
    <row r="25" spans="2:14" s="26" customFormat="1" ht="18.600000000000001" customHeight="1" thickBot="1" x14ac:dyDescent="0.5">
      <c r="B25" s="44" t="s">
        <v>7</v>
      </c>
      <c r="C25" s="12"/>
      <c r="D25" s="8"/>
      <c r="E25" s="8"/>
      <c r="F25" s="8"/>
      <c r="G25" s="8"/>
      <c r="H25" s="8"/>
      <c r="I25" s="14"/>
      <c r="J25" s="103"/>
      <c r="K25" s="86">
        <f t="shared" ref="K25" si="7">2-COUNTIF(C26,"*対象外*")-COUNTIF(I26,"*対象外*")-COUNTIF(C26,"休日休工")-COUNTIF(I26,"休日休工")-COUNTIF(C25,"")-COUNTIF(I25,"")</f>
        <v>0</v>
      </c>
      <c r="L25" s="92">
        <f>COUNTIFS(C25:I25,"&gt;"&amp;0)-COUNTIF(C26:I26,"対象外")-COUNTIF(C26:I26,"休日休工")</f>
        <v>0</v>
      </c>
      <c r="M25" s="95">
        <f t="shared" ref="M25" si="8">COUNTIF(C26:I26,"*休工*")-COUNTIF(C26:I26,"休日休工")</f>
        <v>0</v>
      </c>
      <c r="N25" s="131"/>
    </row>
    <row r="26" spans="2:14" s="26" customFormat="1" ht="18.600000000000001" customHeight="1" thickBot="1" x14ac:dyDescent="0.5">
      <c r="B26" s="42" t="s">
        <v>29</v>
      </c>
      <c r="C26" s="10"/>
      <c r="D26" s="4"/>
      <c r="E26" s="4"/>
      <c r="F26" s="4"/>
      <c r="G26" s="4"/>
      <c r="H26" s="4"/>
      <c r="I26" s="15"/>
      <c r="J26" s="104"/>
      <c r="K26" s="86"/>
      <c r="L26" s="93"/>
      <c r="M26" s="96"/>
      <c r="N26" s="131"/>
    </row>
    <row r="27" spans="2:14" s="26" customFormat="1" ht="18.600000000000001" customHeight="1" thickBot="1" x14ac:dyDescent="0.5">
      <c r="B27" s="45" t="s">
        <v>8</v>
      </c>
      <c r="C27" s="13"/>
      <c r="D27" s="6"/>
      <c r="E27" s="6"/>
      <c r="F27" s="6"/>
      <c r="G27" s="6"/>
      <c r="H27" s="6"/>
      <c r="I27" s="16"/>
      <c r="J27" s="105"/>
      <c r="K27" s="86"/>
      <c r="L27" s="94"/>
      <c r="M27" s="97"/>
      <c r="N27" s="131"/>
    </row>
    <row r="28" spans="2:14" s="26" customFormat="1" ht="18.600000000000001" customHeight="1" thickBot="1" x14ac:dyDescent="0.5">
      <c r="B28" s="25" t="s">
        <v>7</v>
      </c>
      <c r="C28" s="12"/>
      <c r="D28" s="8"/>
      <c r="E28" s="8"/>
      <c r="F28" s="8"/>
      <c r="G28" s="8"/>
      <c r="H28" s="8"/>
      <c r="I28" s="14"/>
      <c r="J28" s="103"/>
      <c r="K28" s="86">
        <f t="shared" ref="K28" si="9">2-COUNTIF(C29,"*対象外*")-COUNTIF(I29,"*対象外*")-COUNTIF(C29,"休日休工")-COUNTIF(I29,"休日休工")-COUNTIF(C28,"")-COUNTIF(I28,"")</f>
        <v>0</v>
      </c>
      <c r="L28" s="92">
        <f>COUNTIFS(C28:I28,"&gt;"&amp;0)-COUNTIF(C29:I29,"対象外")-COUNTIF(C29:I29,"休日休工")</f>
        <v>0</v>
      </c>
      <c r="M28" s="95">
        <f t="shared" ref="M28" si="10">COUNTIF(C29:I29,"*休工*")-COUNTIF(C29:I29,"休日休工")</f>
        <v>0</v>
      </c>
      <c r="N28" s="131"/>
    </row>
    <row r="29" spans="2:14" s="26" customFormat="1" ht="18.600000000000001" customHeight="1" thickBot="1" x14ac:dyDescent="0.5">
      <c r="B29" s="42" t="s">
        <v>29</v>
      </c>
      <c r="C29" s="10"/>
      <c r="D29" s="4"/>
      <c r="E29" s="4"/>
      <c r="F29" s="4"/>
      <c r="G29" s="4"/>
      <c r="H29" s="4"/>
      <c r="I29" s="15"/>
      <c r="J29" s="104"/>
      <c r="K29" s="86"/>
      <c r="L29" s="93"/>
      <c r="M29" s="96"/>
      <c r="N29" s="131"/>
    </row>
    <row r="30" spans="2:14" s="26" customFormat="1" ht="18.600000000000001" customHeight="1" thickBot="1" x14ac:dyDescent="0.5">
      <c r="B30" s="45" t="s">
        <v>8</v>
      </c>
      <c r="C30" s="13"/>
      <c r="D30" s="6"/>
      <c r="E30" s="6"/>
      <c r="F30" s="6"/>
      <c r="G30" s="6"/>
      <c r="H30" s="6"/>
      <c r="I30" s="16"/>
      <c r="J30" s="105"/>
      <c r="K30" s="86"/>
      <c r="L30" s="94"/>
      <c r="M30" s="97"/>
      <c r="N30" s="131"/>
    </row>
    <row r="31" spans="2:14" s="26" customFormat="1" ht="18.600000000000001" customHeight="1" thickBot="1" x14ac:dyDescent="0.5">
      <c r="B31" s="46" t="s">
        <v>24</v>
      </c>
      <c r="C31" s="47"/>
      <c r="D31" s="47"/>
      <c r="E31" s="47"/>
      <c r="F31" s="47"/>
      <c r="G31" s="47"/>
      <c r="H31" s="47"/>
      <c r="I31" s="47"/>
      <c r="J31" s="48"/>
      <c r="K31" s="84">
        <f>SUM(K13:K30)</f>
        <v>0</v>
      </c>
      <c r="L31" s="49">
        <f>SUM(L13:L30)</f>
        <v>0</v>
      </c>
      <c r="M31" s="50">
        <f>SUM(M13:M30)</f>
        <v>0</v>
      </c>
      <c r="N31" s="51" t="e">
        <f>ROUND(M31/L31,4)</f>
        <v>#DIV/0!</v>
      </c>
    </row>
    <row r="32" spans="2:14" s="26" customFormat="1" ht="18.600000000000001" customHeight="1" x14ac:dyDescent="0.45">
      <c r="J32" s="52"/>
      <c r="K32" s="53"/>
      <c r="L32" s="53"/>
      <c r="M32" s="53"/>
      <c r="N32" s="54"/>
    </row>
    <row r="33" spans="2:14" ht="14.4" customHeight="1" x14ac:dyDescent="0.45">
      <c r="B33" s="35"/>
      <c r="C33" s="26"/>
      <c r="D33" s="26"/>
      <c r="E33" s="26"/>
      <c r="F33" s="58"/>
      <c r="G33" s="26"/>
      <c r="H33" s="59"/>
    </row>
    <row r="34" spans="2:14" s="26" customFormat="1" ht="14.4" customHeight="1" x14ac:dyDescent="0.45">
      <c r="F34" s="58"/>
      <c r="H34" s="114"/>
      <c r="I34" s="114"/>
      <c r="N34" s="19"/>
    </row>
    <row r="35" spans="2:14" s="26" customFormat="1" ht="14.4" customHeight="1" x14ac:dyDescent="0.45">
      <c r="B35" s="35"/>
      <c r="F35" s="61"/>
      <c r="H35" s="60"/>
      <c r="I35" s="60"/>
      <c r="N35" s="19"/>
    </row>
    <row r="36" spans="2:14" x14ac:dyDescent="0.45">
      <c r="B36" s="35"/>
    </row>
  </sheetData>
  <sheetProtection formatRows="0"/>
  <mergeCells count="53">
    <mergeCell ref="I5:J5"/>
    <mergeCell ref="I7:J7"/>
    <mergeCell ref="J22:J24"/>
    <mergeCell ref="J25:J27"/>
    <mergeCell ref="K13:K15"/>
    <mergeCell ref="J13:J15"/>
    <mergeCell ref="J16:J18"/>
    <mergeCell ref="J10:J12"/>
    <mergeCell ref="J28:J30"/>
    <mergeCell ref="L28:L30"/>
    <mergeCell ref="M28:M30"/>
    <mergeCell ref="N10:N12"/>
    <mergeCell ref="N13:N30"/>
    <mergeCell ref="L25:L27"/>
    <mergeCell ref="M25:M27"/>
    <mergeCell ref="H34:I34"/>
    <mergeCell ref="B10:B12"/>
    <mergeCell ref="C10:C12"/>
    <mergeCell ref="D10:D12"/>
    <mergeCell ref="E10:E12"/>
    <mergeCell ref="F10:F12"/>
    <mergeCell ref="G10:G12"/>
    <mergeCell ref="H10:H12"/>
    <mergeCell ref="I10:I12"/>
    <mergeCell ref="C1:L1"/>
    <mergeCell ref="J19:J21"/>
    <mergeCell ref="K19:K21"/>
    <mergeCell ref="L19:L21"/>
    <mergeCell ref="M19:M21"/>
    <mergeCell ref="C3:G3"/>
    <mergeCell ref="C5:G5"/>
    <mergeCell ref="C7:G7"/>
    <mergeCell ref="M4:N4"/>
    <mergeCell ref="M5:N5"/>
    <mergeCell ref="K16:K18"/>
    <mergeCell ref="M8:N8"/>
    <mergeCell ref="M6:N6"/>
    <mergeCell ref="M7:N7"/>
    <mergeCell ref="L10:M10"/>
    <mergeCell ref="I3:J3"/>
    <mergeCell ref="L2:N2"/>
    <mergeCell ref="M3:N3"/>
    <mergeCell ref="L22:L24"/>
    <mergeCell ref="M22:M24"/>
    <mergeCell ref="K22:K24"/>
    <mergeCell ref="L11:M11"/>
    <mergeCell ref="L13:L15"/>
    <mergeCell ref="M13:M15"/>
    <mergeCell ref="L16:L18"/>
    <mergeCell ref="M16:M18"/>
    <mergeCell ref="K11:K12"/>
    <mergeCell ref="K28:K30"/>
    <mergeCell ref="K25:K27"/>
  </mergeCells>
  <phoneticPr fontId="2"/>
  <conditionalFormatting sqref="A10:K11 L10:XFD12 A12:J12 A13:XFD1048576 A1:XFD9">
    <cfRule type="cellIs" dxfId="118" priority="8" operator="equal">
      <formula>"施工完了"</formula>
    </cfRule>
    <cfRule type="cellIs" dxfId="117" priority="9" operator="equal">
      <formula>"施工開始"</formula>
    </cfRule>
    <cfRule type="expression" dxfId="116" priority="10">
      <formula>A1="休日休工"</formula>
    </cfRule>
    <cfRule type="expression" dxfId="115" priority="11">
      <formula>A1="天候休工"</formula>
    </cfRule>
    <cfRule type="expression" dxfId="114" priority="12">
      <formula>A1="振替休工"</formula>
    </cfRule>
    <cfRule type="expression" dxfId="113" priority="13">
      <formula>A1="休工"</formula>
    </cfRule>
    <cfRule type="expression" dxfId="112" priority="14">
      <formula>A1="対象外"</formula>
    </cfRule>
  </conditionalFormatting>
  <pageMargins left="0.78740157480314965" right="0.78740157480314965" top="0.78740157480314965" bottom="0.78740157480314965" header="0.31496062992125984" footer="0.11811023622047245"/>
  <pageSetup paperSize="9" scale="8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228B6C-D897-4DCD-AE14-BE0BDCCA98CB}">
          <x14:formula1>
            <xm:f>'リスト（消さないこと）'!$A$2:$A$6</xm:f>
          </x14:formula1>
          <xm:sqref>C14:I14 C29:I29 C26:I26 C23:I23 C17:I17 C20:I20</xm:sqref>
        </x14:dataValidation>
        <x14:dataValidation type="list" allowBlank="1" showInputMessage="1" showErrorMessage="1" xr:uid="{9359E8CC-CA34-440C-82BF-68F6226F4FCE}">
          <x14:formula1>
            <xm:f>'リスト（消さないこと）'!$B$2:$B$5</xm:f>
          </x14:formula1>
          <xm:sqref>C15:I15 C18:I18 C21:I21 C24:I24 C27:I27 C30:I30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0FE4-BA92-47F4-A3E2-562EC5E90528}">
  <sheetPr>
    <pageSetUpPr fitToPage="1"/>
  </sheetPr>
  <dimension ref="B1:P85"/>
  <sheetViews>
    <sheetView view="pageBreakPreview" zoomScale="75" zoomScaleNormal="100" zoomScaleSheetLayoutView="7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3" sqref="Q3"/>
    </sheetView>
  </sheetViews>
  <sheetFormatPr defaultColWidth="9" defaultRowHeight="12" x14ac:dyDescent="0.45"/>
  <cols>
    <col min="1" max="1" width="2.5" style="19" customWidth="1"/>
    <col min="2" max="2" width="13.5" style="26" customWidth="1"/>
    <col min="3" max="3" width="9.5" style="19" bestFit="1" customWidth="1"/>
    <col min="4" max="4" width="9" style="19"/>
    <col min="5" max="5" width="9.5" style="19" bestFit="1" customWidth="1"/>
    <col min="6" max="9" width="9" style="19"/>
    <col min="10" max="10" width="22.69921875" style="19" customWidth="1"/>
    <col min="11" max="14" width="10.19921875" style="19" customWidth="1"/>
    <col min="15" max="15" width="2.3984375" style="19" customWidth="1"/>
    <col min="16" max="16384" width="9" style="19"/>
  </cols>
  <sheetData>
    <row r="1" spans="2:16" ht="25.8" customHeight="1" thickBot="1" x14ac:dyDescent="0.5">
      <c r="B1" s="19"/>
      <c r="C1" s="102" t="s">
        <v>53</v>
      </c>
      <c r="D1" s="102"/>
      <c r="E1" s="102"/>
      <c r="F1" s="102"/>
      <c r="G1" s="102"/>
      <c r="H1" s="102"/>
      <c r="I1" s="102"/>
      <c r="J1" s="102"/>
      <c r="K1" s="102"/>
      <c r="L1" s="102"/>
      <c r="M1" s="20"/>
      <c r="N1" s="20"/>
      <c r="O1" s="20"/>
      <c r="P1" s="21"/>
    </row>
    <row r="2" spans="2:16" ht="16.8" customHeight="1" thickBot="1" x14ac:dyDescent="0.5">
      <c r="B2" s="22"/>
      <c r="L2" s="87" t="s">
        <v>33</v>
      </c>
      <c r="M2" s="88"/>
      <c r="N2" s="89"/>
    </row>
    <row r="3" spans="2:16" ht="16.8" customHeight="1" x14ac:dyDescent="0.45">
      <c r="B3" s="23" t="s">
        <v>16</v>
      </c>
      <c r="C3" s="146" t="s">
        <v>56</v>
      </c>
      <c r="D3" s="146"/>
      <c r="E3" s="146"/>
      <c r="F3" s="146"/>
      <c r="G3" s="146"/>
      <c r="H3" s="24" t="s">
        <v>42</v>
      </c>
      <c r="I3" s="145" t="s">
        <v>43</v>
      </c>
      <c r="J3" s="145"/>
      <c r="L3" s="25" t="s">
        <v>36</v>
      </c>
      <c r="M3" s="90" t="s">
        <v>34</v>
      </c>
      <c r="N3" s="91"/>
    </row>
    <row r="4" spans="2:16" ht="16.8" customHeight="1" x14ac:dyDescent="0.45">
      <c r="C4" s="27"/>
      <c r="D4" s="27"/>
      <c r="E4" s="27"/>
      <c r="F4" s="27"/>
      <c r="G4" s="27"/>
      <c r="H4" s="28"/>
      <c r="I4" s="29"/>
      <c r="J4" s="29"/>
      <c r="L4" s="78" t="s">
        <v>9</v>
      </c>
      <c r="M4" s="108" t="s">
        <v>41</v>
      </c>
      <c r="N4" s="109"/>
    </row>
    <row r="5" spans="2:16" ht="16.8" customHeight="1" x14ac:dyDescent="0.45">
      <c r="B5" s="23" t="s">
        <v>22</v>
      </c>
      <c r="C5" s="145" t="s">
        <v>52</v>
      </c>
      <c r="D5" s="145"/>
      <c r="E5" s="145"/>
      <c r="F5" s="145"/>
      <c r="G5" s="145"/>
      <c r="H5" s="23" t="s">
        <v>23</v>
      </c>
      <c r="I5" s="145" t="s">
        <v>19</v>
      </c>
      <c r="J5" s="145"/>
      <c r="L5" s="78" t="s">
        <v>13</v>
      </c>
      <c r="M5" s="108" t="s">
        <v>38</v>
      </c>
      <c r="N5" s="109"/>
    </row>
    <row r="6" spans="2:16" ht="16.8" customHeight="1" x14ac:dyDescent="0.45">
      <c r="B6" s="23"/>
      <c r="C6" s="32"/>
      <c r="D6" s="32"/>
      <c r="E6" s="32"/>
      <c r="F6" s="32"/>
      <c r="G6" s="32"/>
      <c r="H6" s="23"/>
      <c r="I6" s="32"/>
      <c r="J6" s="32"/>
      <c r="L6" s="78" t="s">
        <v>11</v>
      </c>
      <c r="M6" s="108" t="s">
        <v>40</v>
      </c>
      <c r="N6" s="109"/>
    </row>
    <row r="7" spans="2:16" ht="16.8" customHeight="1" x14ac:dyDescent="0.45">
      <c r="B7" s="23" t="s">
        <v>17</v>
      </c>
      <c r="C7" s="145" t="s">
        <v>20</v>
      </c>
      <c r="D7" s="145"/>
      <c r="E7" s="145"/>
      <c r="F7" s="145"/>
      <c r="G7" s="145"/>
      <c r="H7" s="23" t="s">
        <v>18</v>
      </c>
      <c r="I7" s="145" t="s">
        <v>51</v>
      </c>
      <c r="J7" s="145"/>
      <c r="L7" s="79" t="s">
        <v>21</v>
      </c>
      <c r="M7" s="108" t="s">
        <v>39</v>
      </c>
      <c r="N7" s="109"/>
    </row>
    <row r="8" spans="2:16" ht="16.8" customHeight="1" thickBot="1" x14ac:dyDescent="0.5">
      <c r="B8" s="23"/>
      <c r="C8" s="35"/>
      <c r="D8" s="35"/>
      <c r="E8" s="35"/>
      <c r="F8" s="35"/>
      <c r="G8" s="35"/>
      <c r="H8" s="23"/>
      <c r="I8" s="35"/>
      <c r="J8" s="35"/>
      <c r="K8" s="35"/>
      <c r="L8" s="80" t="s">
        <v>15</v>
      </c>
      <c r="M8" s="110" t="s">
        <v>35</v>
      </c>
      <c r="N8" s="111"/>
    </row>
    <row r="9" spans="2:16" ht="16.8" customHeight="1" thickBot="1" x14ac:dyDescent="0.5">
      <c r="B9" s="37"/>
      <c r="E9" s="38"/>
      <c r="F9" s="35"/>
      <c r="G9" s="35"/>
      <c r="H9" s="23"/>
      <c r="I9" s="35"/>
      <c r="J9" s="35"/>
      <c r="K9" s="23"/>
      <c r="L9" s="23"/>
      <c r="N9" s="39"/>
    </row>
    <row r="10" spans="2:16" ht="16.8" customHeight="1" x14ac:dyDescent="0.45">
      <c r="B10" s="141" t="s">
        <v>45</v>
      </c>
      <c r="C10" s="118" t="s">
        <v>0</v>
      </c>
      <c r="D10" s="121" t="s">
        <v>1</v>
      </c>
      <c r="E10" s="121" t="s">
        <v>2</v>
      </c>
      <c r="F10" s="121" t="s">
        <v>3</v>
      </c>
      <c r="G10" s="121" t="s">
        <v>4</v>
      </c>
      <c r="H10" s="121" t="s">
        <v>5</v>
      </c>
      <c r="I10" s="124" t="s">
        <v>6</v>
      </c>
      <c r="J10" s="134" t="s">
        <v>8</v>
      </c>
      <c r="K10" s="147" t="s">
        <v>57</v>
      </c>
      <c r="L10" s="112" t="s">
        <v>31</v>
      </c>
      <c r="M10" s="113"/>
      <c r="N10" s="127" t="s">
        <v>30</v>
      </c>
    </row>
    <row r="11" spans="2:16" ht="16.8" customHeight="1" x14ac:dyDescent="0.45">
      <c r="B11" s="142"/>
      <c r="C11" s="119"/>
      <c r="D11" s="122"/>
      <c r="E11" s="122"/>
      <c r="F11" s="122"/>
      <c r="G11" s="122"/>
      <c r="H11" s="122"/>
      <c r="I11" s="125"/>
      <c r="J11" s="135"/>
      <c r="K11" s="100" t="s">
        <v>32</v>
      </c>
      <c r="L11" s="98" t="s">
        <v>12</v>
      </c>
      <c r="M11" s="99"/>
      <c r="N11" s="128"/>
    </row>
    <row r="12" spans="2:16" s="26" customFormat="1" ht="16.8" customHeight="1" thickBot="1" x14ac:dyDescent="0.5">
      <c r="B12" s="143"/>
      <c r="C12" s="120"/>
      <c r="D12" s="123"/>
      <c r="E12" s="123"/>
      <c r="F12" s="123"/>
      <c r="G12" s="123"/>
      <c r="H12" s="123"/>
      <c r="I12" s="126"/>
      <c r="J12" s="136"/>
      <c r="K12" s="101"/>
      <c r="L12" s="40" t="s">
        <v>37</v>
      </c>
      <c r="M12" s="41" t="s">
        <v>10</v>
      </c>
      <c r="N12" s="129"/>
    </row>
    <row r="13" spans="2:16" s="26" customFormat="1" ht="16.8" customHeight="1" thickBot="1" x14ac:dyDescent="0.5">
      <c r="B13" s="25" t="s">
        <v>7</v>
      </c>
      <c r="C13" s="63"/>
      <c r="D13" s="64"/>
      <c r="E13" s="64">
        <v>45839</v>
      </c>
      <c r="F13" s="64">
        <f>E13+1</f>
        <v>45840</v>
      </c>
      <c r="G13" s="64">
        <f t="shared" ref="G13:I13" si="0">F13+1</f>
        <v>45841</v>
      </c>
      <c r="H13" s="64">
        <f t="shared" si="0"/>
        <v>45842</v>
      </c>
      <c r="I13" s="65">
        <f t="shared" si="0"/>
        <v>45843</v>
      </c>
      <c r="J13" s="140"/>
      <c r="K13" s="86">
        <f>2-COUNTIF(C14,"*対象外*")-COUNTIF(I14,"*対象外*")-COUNTIF(C14,"休日休工")-COUNTIF(I14,"休日休工")-COUNTIF(C13,"")-COUNTIF(I13,"")</f>
        <v>0</v>
      </c>
      <c r="L13" s="92">
        <f>COUNTIFS(C13:I13,"&gt;"&amp;0)-COUNTIF(C14:I14,"対象外")-COUNTIF(C14:I14,"休日休工")</f>
        <v>0</v>
      </c>
      <c r="M13" s="95">
        <f t="shared" ref="M13" si="1">COUNTIF(C14:I14,"*休工*")-COUNTIF(C14:I14,"休日休工")</f>
        <v>0</v>
      </c>
      <c r="N13" s="130" t="str">
        <f>IF(N31&gt;=0.285,"達成",IF(M31&gt;=K31,"達成","未達成"))</f>
        <v>達成</v>
      </c>
    </row>
    <row r="14" spans="2:16" s="26" customFormat="1" ht="16.8" customHeight="1" thickBot="1" x14ac:dyDescent="0.5">
      <c r="B14" s="42" t="s">
        <v>29</v>
      </c>
      <c r="C14" s="66"/>
      <c r="D14" s="67"/>
      <c r="E14" s="67" t="s">
        <v>15</v>
      </c>
      <c r="F14" s="67" t="s">
        <v>15</v>
      </c>
      <c r="G14" s="67" t="s">
        <v>15</v>
      </c>
      <c r="H14" s="67" t="s">
        <v>15</v>
      </c>
      <c r="I14" s="68" t="s">
        <v>15</v>
      </c>
      <c r="J14" s="144"/>
      <c r="K14" s="86"/>
      <c r="L14" s="93"/>
      <c r="M14" s="96"/>
      <c r="N14" s="131"/>
    </row>
    <row r="15" spans="2:16" s="26" customFormat="1" ht="16.8" customHeight="1" thickBot="1" x14ac:dyDescent="0.5">
      <c r="B15" s="43" t="s">
        <v>8</v>
      </c>
      <c r="C15" s="69"/>
      <c r="D15" s="70"/>
      <c r="E15" s="70" t="s">
        <v>48</v>
      </c>
      <c r="F15" s="70" t="s">
        <v>48</v>
      </c>
      <c r="G15" s="70" t="s">
        <v>48</v>
      </c>
      <c r="H15" s="70" t="s">
        <v>48</v>
      </c>
      <c r="I15" s="71" t="s">
        <v>48</v>
      </c>
      <c r="J15" s="144"/>
      <c r="K15" s="86"/>
      <c r="L15" s="94"/>
      <c r="M15" s="97"/>
      <c r="N15" s="131"/>
    </row>
    <row r="16" spans="2:16" s="26" customFormat="1" ht="16.8" customHeight="1" thickBot="1" x14ac:dyDescent="0.5">
      <c r="B16" s="44" t="s">
        <v>26</v>
      </c>
      <c r="C16" s="72">
        <f>I13+1</f>
        <v>45844</v>
      </c>
      <c r="D16" s="73">
        <f t="shared" ref="D16:I16" si="2">C16+1</f>
        <v>45845</v>
      </c>
      <c r="E16" s="73">
        <f t="shared" si="2"/>
        <v>45846</v>
      </c>
      <c r="F16" s="73">
        <f t="shared" si="2"/>
        <v>45847</v>
      </c>
      <c r="G16" s="73">
        <f t="shared" ref="G16" si="3">F16+1</f>
        <v>45848</v>
      </c>
      <c r="H16" s="73">
        <f t="shared" ref="H16" si="4">G16+1</f>
        <v>45849</v>
      </c>
      <c r="I16" s="74">
        <f t="shared" si="2"/>
        <v>45850</v>
      </c>
      <c r="J16" s="137"/>
      <c r="K16" s="86">
        <f t="shared" ref="K16" si="5">2-COUNTIF(C17,"*対象外*")-COUNTIF(I17,"*対象外*")-COUNTIF(C17,"休日休工")-COUNTIF(I17,"休日休工")-COUNTIF(C16,"")-COUNTIF(I16,"")</f>
        <v>1</v>
      </c>
      <c r="L16" s="92">
        <f>COUNTIFS(C16:I16,"&gt;"&amp;0)-COUNTIF(C17:I17,"対象外")-COUNTIF(C17:I17,"休日休工")</f>
        <v>6</v>
      </c>
      <c r="M16" s="95">
        <f t="shared" ref="M16" si="6">COUNTIF(C17:I17,"*休工*")-COUNTIF(C17:I17,"休日休工")</f>
        <v>1</v>
      </c>
      <c r="N16" s="131"/>
    </row>
    <row r="17" spans="2:14" s="26" customFormat="1" ht="16.8" customHeight="1" thickBot="1" x14ac:dyDescent="0.5">
      <c r="B17" s="42" t="s">
        <v>29</v>
      </c>
      <c r="C17" s="66" t="s">
        <v>15</v>
      </c>
      <c r="D17" s="67"/>
      <c r="E17" s="67"/>
      <c r="F17" s="67"/>
      <c r="G17" s="67"/>
      <c r="H17" s="67"/>
      <c r="I17" s="68" t="s">
        <v>9</v>
      </c>
      <c r="J17" s="138"/>
      <c r="K17" s="86"/>
      <c r="L17" s="93"/>
      <c r="M17" s="96"/>
      <c r="N17" s="131"/>
    </row>
    <row r="18" spans="2:14" s="26" customFormat="1" ht="16.8" customHeight="1" thickBot="1" x14ac:dyDescent="0.5">
      <c r="B18" s="45" t="s">
        <v>8</v>
      </c>
      <c r="C18" s="75" t="s">
        <v>48</v>
      </c>
      <c r="D18" s="76" t="s">
        <v>27</v>
      </c>
      <c r="E18" s="76"/>
      <c r="F18" s="76"/>
      <c r="G18" s="76"/>
      <c r="H18" s="76"/>
      <c r="I18" s="77"/>
      <c r="J18" s="139"/>
      <c r="K18" s="86"/>
      <c r="L18" s="94"/>
      <c r="M18" s="97"/>
      <c r="N18" s="131"/>
    </row>
    <row r="19" spans="2:14" s="26" customFormat="1" ht="16.8" customHeight="1" thickBot="1" x14ac:dyDescent="0.5">
      <c r="B19" s="44" t="s">
        <v>26</v>
      </c>
      <c r="C19" s="72">
        <f>I16+1</f>
        <v>45851</v>
      </c>
      <c r="D19" s="73">
        <f t="shared" ref="D19:I19" si="7">C19+1</f>
        <v>45852</v>
      </c>
      <c r="E19" s="73">
        <f t="shared" si="7"/>
        <v>45853</v>
      </c>
      <c r="F19" s="73">
        <f t="shared" si="7"/>
        <v>45854</v>
      </c>
      <c r="G19" s="73">
        <f t="shared" si="7"/>
        <v>45855</v>
      </c>
      <c r="H19" s="73">
        <f t="shared" si="7"/>
        <v>45856</v>
      </c>
      <c r="I19" s="74">
        <f t="shared" si="7"/>
        <v>45857</v>
      </c>
      <c r="J19" s="137"/>
      <c r="K19" s="86">
        <f t="shared" ref="K19" si="8">2-COUNTIF(C20,"*対象外*")-COUNTIF(I20,"*対象外*")-COUNTIF(C20,"休日休工")-COUNTIF(I20,"休日休工")-COUNTIF(C19,"")-COUNTIF(I19,"")</f>
        <v>2</v>
      </c>
      <c r="L19" s="92">
        <f>COUNTIFS(C19:I19,"&gt;"&amp;0)-COUNTIF(C20:I20,"対象外")-COUNTIF(C20:I20,"休日休工")</f>
        <v>7</v>
      </c>
      <c r="M19" s="95">
        <f t="shared" ref="M19" si="9">COUNTIF(C20:I20,"*休工*")-COUNTIF(C20:I20,"休日休工")</f>
        <v>2</v>
      </c>
      <c r="N19" s="131"/>
    </row>
    <row r="20" spans="2:14" s="26" customFormat="1" ht="16.8" customHeight="1" thickBot="1" x14ac:dyDescent="0.5">
      <c r="B20" s="42" t="s">
        <v>29</v>
      </c>
      <c r="C20" s="66" t="s">
        <v>9</v>
      </c>
      <c r="D20" s="67"/>
      <c r="E20" s="67"/>
      <c r="F20" s="67"/>
      <c r="G20" s="67"/>
      <c r="H20" s="67"/>
      <c r="I20" s="68" t="s">
        <v>9</v>
      </c>
      <c r="J20" s="138"/>
      <c r="K20" s="86"/>
      <c r="L20" s="93"/>
      <c r="M20" s="96"/>
      <c r="N20" s="131"/>
    </row>
    <row r="21" spans="2:14" s="26" customFormat="1" ht="16.8" customHeight="1" thickBot="1" x14ac:dyDescent="0.5">
      <c r="B21" s="45" t="s">
        <v>8</v>
      </c>
      <c r="C21" s="75"/>
      <c r="D21" s="76"/>
      <c r="E21" s="76"/>
      <c r="F21" s="76"/>
      <c r="G21" s="76"/>
      <c r="H21" s="76"/>
      <c r="I21" s="77"/>
      <c r="J21" s="139"/>
      <c r="K21" s="86"/>
      <c r="L21" s="94"/>
      <c r="M21" s="97"/>
      <c r="N21" s="131"/>
    </row>
    <row r="22" spans="2:14" s="26" customFormat="1" ht="16.8" customHeight="1" thickBot="1" x14ac:dyDescent="0.5">
      <c r="B22" s="25" t="s">
        <v>7</v>
      </c>
      <c r="C22" s="63">
        <f>I19+1</f>
        <v>45858</v>
      </c>
      <c r="D22" s="64">
        <f t="shared" ref="D22:I22" si="10">C22+1</f>
        <v>45859</v>
      </c>
      <c r="E22" s="64">
        <f t="shared" si="10"/>
        <v>45860</v>
      </c>
      <c r="F22" s="64">
        <f t="shared" si="10"/>
        <v>45861</v>
      </c>
      <c r="G22" s="64">
        <f t="shared" si="10"/>
        <v>45862</v>
      </c>
      <c r="H22" s="64">
        <f t="shared" si="10"/>
        <v>45863</v>
      </c>
      <c r="I22" s="65">
        <f t="shared" si="10"/>
        <v>45864</v>
      </c>
      <c r="J22" s="137"/>
      <c r="K22" s="86">
        <f t="shared" ref="K22" si="11">2-COUNTIF(C23,"*対象外*")-COUNTIF(I23,"*対象外*")-COUNTIF(C23,"休日休工")-COUNTIF(I23,"休日休工")-COUNTIF(C22,"")-COUNTIF(I22,"")</f>
        <v>2</v>
      </c>
      <c r="L22" s="92">
        <f>COUNTIFS(C22:I22,"&gt;"&amp;0)-COUNTIF(C23:I23,"対象外")-COUNTIF(C23:I23,"休日休工")</f>
        <v>7</v>
      </c>
      <c r="M22" s="95">
        <f t="shared" ref="M22" si="12">COUNTIF(C23:I23,"*休工*")-COUNTIF(C23:I23,"休日休工")</f>
        <v>3</v>
      </c>
      <c r="N22" s="131"/>
    </row>
    <row r="23" spans="2:14" s="26" customFormat="1" ht="16.8" customHeight="1" thickBot="1" x14ac:dyDescent="0.5">
      <c r="B23" s="42" t="s">
        <v>29</v>
      </c>
      <c r="C23" s="66" t="s">
        <v>9</v>
      </c>
      <c r="D23" s="67" t="s">
        <v>9</v>
      </c>
      <c r="E23" s="67"/>
      <c r="F23" s="67"/>
      <c r="G23" s="67"/>
      <c r="H23" s="67"/>
      <c r="I23" s="68" t="s">
        <v>9</v>
      </c>
      <c r="J23" s="138"/>
      <c r="K23" s="86"/>
      <c r="L23" s="93"/>
      <c r="M23" s="96"/>
      <c r="N23" s="131"/>
    </row>
    <row r="24" spans="2:14" s="26" customFormat="1" ht="16.8" customHeight="1" thickBot="1" x14ac:dyDescent="0.5">
      <c r="B24" s="45" t="s">
        <v>8</v>
      </c>
      <c r="C24" s="75"/>
      <c r="D24" s="76"/>
      <c r="E24" s="76"/>
      <c r="F24" s="76"/>
      <c r="G24" s="76"/>
      <c r="H24" s="76"/>
      <c r="I24" s="77"/>
      <c r="J24" s="139"/>
      <c r="K24" s="86"/>
      <c r="L24" s="94"/>
      <c r="M24" s="97"/>
      <c r="N24" s="131"/>
    </row>
    <row r="25" spans="2:14" s="26" customFormat="1" ht="16.8" customHeight="1" thickBot="1" x14ac:dyDescent="0.5">
      <c r="B25" s="44" t="s">
        <v>7</v>
      </c>
      <c r="C25" s="72">
        <f>I22+1</f>
        <v>45865</v>
      </c>
      <c r="D25" s="73">
        <f t="shared" ref="D25:G25" si="13">C25+1</f>
        <v>45866</v>
      </c>
      <c r="E25" s="73">
        <f t="shared" si="13"/>
        <v>45867</v>
      </c>
      <c r="F25" s="73">
        <f t="shared" si="13"/>
        <v>45868</v>
      </c>
      <c r="G25" s="73">
        <f t="shared" si="13"/>
        <v>45869</v>
      </c>
      <c r="H25" s="73"/>
      <c r="I25" s="74"/>
      <c r="J25" s="137"/>
      <c r="K25" s="86">
        <f t="shared" ref="K25" si="14">2-COUNTIF(C26,"*対象外*")-COUNTIF(I26,"*対象外*")-COUNTIF(C26,"休日休工")-COUNTIF(I26,"休日休工")-COUNTIF(C25,"")-COUNTIF(I25,"")</f>
        <v>1</v>
      </c>
      <c r="L25" s="92">
        <f>COUNTIFS(C25:I25,"&gt;"&amp;0)-COUNTIF(C26:I26,"対象外")-COUNTIF(C26:I26,"休日休工")</f>
        <v>5</v>
      </c>
      <c r="M25" s="95">
        <f t="shared" ref="M25" si="15">COUNTIF(C26:I26,"*休工*")-COUNTIF(C26:I26,"休日休工")</f>
        <v>1</v>
      </c>
      <c r="N25" s="131"/>
    </row>
    <row r="26" spans="2:14" s="26" customFormat="1" ht="16.8" customHeight="1" thickBot="1" x14ac:dyDescent="0.5">
      <c r="B26" s="42" t="s">
        <v>29</v>
      </c>
      <c r="C26" s="66" t="s">
        <v>9</v>
      </c>
      <c r="D26" s="67"/>
      <c r="E26" s="67"/>
      <c r="F26" s="67"/>
      <c r="G26" s="67"/>
      <c r="H26" s="67"/>
      <c r="I26" s="68"/>
      <c r="J26" s="138"/>
      <c r="K26" s="86"/>
      <c r="L26" s="93"/>
      <c r="M26" s="96"/>
      <c r="N26" s="131"/>
    </row>
    <row r="27" spans="2:14" s="26" customFormat="1" ht="16.8" customHeight="1" thickBot="1" x14ac:dyDescent="0.5">
      <c r="B27" s="45" t="s">
        <v>8</v>
      </c>
      <c r="C27" s="75"/>
      <c r="D27" s="76"/>
      <c r="E27" s="76"/>
      <c r="F27" s="76"/>
      <c r="G27" s="76"/>
      <c r="H27" s="76"/>
      <c r="I27" s="77"/>
      <c r="J27" s="139"/>
      <c r="K27" s="86"/>
      <c r="L27" s="94"/>
      <c r="M27" s="97"/>
      <c r="N27" s="131"/>
    </row>
    <row r="28" spans="2:14" s="26" customFormat="1" ht="16.8" customHeight="1" thickBot="1" x14ac:dyDescent="0.5">
      <c r="B28" s="25" t="s">
        <v>7</v>
      </c>
      <c r="C28" s="72"/>
      <c r="D28" s="73"/>
      <c r="E28" s="73"/>
      <c r="F28" s="73"/>
      <c r="G28" s="73"/>
      <c r="H28" s="73"/>
      <c r="I28" s="74"/>
      <c r="J28" s="137"/>
      <c r="K28" s="86">
        <f t="shared" ref="K28" si="16">2-COUNTIF(C29,"*対象外*")-COUNTIF(I29,"*対象外*")-COUNTIF(C29,"休日休工")-COUNTIF(I29,"休日休工")-COUNTIF(C28,"")-COUNTIF(I28,"")</f>
        <v>0</v>
      </c>
      <c r="L28" s="92">
        <f>COUNTIFS(C28:I28,"&gt;"&amp;0)-COUNTIF(C29:I29,"対象外")-COUNTIF(C29:I29,"休日休工")</f>
        <v>0</v>
      </c>
      <c r="M28" s="95">
        <f t="shared" ref="M28" si="17">COUNTIF(C29:I29,"*休工*")-COUNTIF(C29:I29,"休日休工")</f>
        <v>0</v>
      </c>
      <c r="N28" s="131"/>
    </row>
    <row r="29" spans="2:14" s="26" customFormat="1" ht="16.8" customHeight="1" thickBot="1" x14ac:dyDescent="0.5">
      <c r="B29" s="42" t="s">
        <v>29</v>
      </c>
      <c r="C29" s="66"/>
      <c r="D29" s="67"/>
      <c r="E29" s="67"/>
      <c r="F29" s="67"/>
      <c r="G29" s="67"/>
      <c r="H29" s="67"/>
      <c r="I29" s="68"/>
      <c r="J29" s="138"/>
      <c r="K29" s="86"/>
      <c r="L29" s="93"/>
      <c r="M29" s="96"/>
      <c r="N29" s="131"/>
    </row>
    <row r="30" spans="2:14" s="26" customFormat="1" ht="16.8" customHeight="1" thickBot="1" x14ac:dyDescent="0.5">
      <c r="B30" s="45" t="s">
        <v>8</v>
      </c>
      <c r="C30" s="75"/>
      <c r="D30" s="76"/>
      <c r="E30" s="76"/>
      <c r="F30" s="76"/>
      <c r="G30" s="76"/>
      <c r="H30" s="76"/>
      <c r="I30" s="77"/>
      <c r="J30" s="139"/>
      <c r="K30" s="86"/>
      <c r="L30" s="94"/>
      <c r="M30" s="97"/>
      <c r="N30" s="131"/>
    </row>
    <row r="31" spans="2:14" s="26" customFormat="1" ht="16.8" customHeight="1" thickBot="1" x14ac:dyDescent="0.5">
      <c r="B31" s="46" t="s">
        <v>24</v>
      </c>
      <c r="C31" s="47"/>
      <c r="D31" s="47"/>
      <c r="E31" s="47"/>
      <c r="F31" s="47"/>
      <c r="G31" s="47"/>
      <c r="H31" s="47"/>
      <c r="I31" s="47"/>
      <c r="J31" s="48"/>
      <c r="K31" s="84">
        <f>SUM(K13:K30)</f>
        <v>6</v>
      </c>
      <c r="L31" s="49">
        <f>SUM(L13:L30)</f>
        <v>25</v>
      </c>
      <c r="M31" s="50">
        <f>SUM(M13:M30)</f>
        <v>7</v>
      </c>
      <c r="N31" s="51">
        <f>ROUND(M31/L31,4)</f>
        <v>0.28000000000000003</v>
      </c>
    </row>
    <row r="32" spans="2:14" s="26" customFormat="1" ht="16.8" customHeight="1" x14ac:dyDescent="0.45">
      <c r="J32" s="52"/>
      <c r="K32" s="53"/>
      <c r="L32" s="53"/>
      <c r="M32" s="53"/>
      <c r="N32" s="54"/>
    </row>
    <row r="33" spans="2:14" s="26" customFormat="1" ht="16.8" customHeight="1" thickBot="1" x14ac:dyDescent="0.5">
      <c r="B33" s="37"/>
      <c r="C33" s="55"/>
      <c r="D33" s="55"/>
      <c r="E33" s="55"/>
      <c r="F33" s="55"/>
      <c r="G33" s="55"/>
      <c r="H33" s="55"/>
      <c r="I33" s="55"/>
      <c r="J33" s="56"/>
      <c r="K33" s="57"/>
      <c r="L33" s="57"/>
      <c r="M33" s="57"/>
      <c r="N33" s="55"/>
    </row>
    <row r="34" spans="2:14" ht="16.8" customHeight="1" x14ac:dyDescent="0.45">
      <c r="B34" s="141" t="s">
        <v>50</v>
      </c>
      <c r="C34" s="118" t="s">
        <v>0</v>
      </c>
      <c r="D34" s="121" t="s">
        <v>1</v>
      </c>
      <c r="E34" s="121" t="s">
        <v>2</v>
      </c>
      <c r="F34" s="121" t="s">
        <v>3</v>
      </c>
      <c r="G34" s="121" t="s">
        <v>4</v>
      </c>
      <c r="H34" s="121" t="s">
        <v>5</v>
      </c>
      <c r="I34" s="124" t="s">
        <v>6</v>
      </c>
      <c r="J34" s="134" t="s">
        <v>8</v>
      </c>
      <c r="K34" s="147" t="s">
        <v>57</v>
      </c>
      <c r="L34" s="112" t="s">
        <v>31</v>
      </c>
      <c r="M34" s="113"/>
      <c r="N34" s="127" t="s">
        <v>30</v>
      </c>
    </row>
    <row r="35" spans="2:14" ht="16.8" customHeight="1" x14ac:dyDescent="0.45">
      <c r="B35" s="142"/>
      <c r="C35" s="119"/>
      <c r="D35" s="122"/>
      <c r="E35" s="122"/>
      <c r="F35" s="122"/>
      <c r="G35" s="122"/>
      <c r="H35" s="122"/>
      <c r="I35" s="125"/>
      <c r="J35" s="135"/>
      <c r="K35" s="100" t="s">
        <v>32</v>
      </c>
      <c r="L35" s="98" t="s">
        <v>12</v>
      </c>
      <c r="M35" s="99"/>
      <c r="N35" s="128"/>
    </row>
    <row r="36" spans="2:14" s="26" customFormat="1" ht="16.8" customHeight="1" thickBot="1" x14ac:dyDescent="0.5">
      <c r="B36" s="143"/>
      <c r="C36" s="120"/>
      <c r="D36" s="123"/>
      <c r="E36" s="123"/>
      <c r="F36" s="123"/>
      <c r="G36" s="123"/>
      <c r="H36" s="123"/>
      <c r="I36" s="126"/>
      <c r="J36" s="136"/>
      <c r="K36" s="101"/>
      <c r="L36" s="40" t="s">
        <v>37</v>
      </c>
      <c r="M36" s="41" t="s">
        <v>10</v>
      </c>
      <c r="N36" s="129"/>
    </row>
    <row r="37" spans="2:14" s="26" customFormat="1" ht="16.8" customHeight="1" thickBot="1" x14ac:dyDescent="0.5">
      <c r="B37" s="25" t="s">
        <v>7</v>
      </c>
      <c r="C37" s="63"/>
      <c r="D37" s="64"/>
      <c r="E37" s="64"/>
      <c r="F37" s="64"/>
      <c r="G37" s="64"/>
      <c r="H37" s="64">
        <v>45870</v>
      </c>
      <c r="I37" s="65">
        <f>H37+1</f>
        <v>45871</v>
      </c>
      <c r="J37" s="140"/>
      <c r="K37" s="86">
        <f>2-COUNTIF(C38,"*対象外*")-COUNTIF(I38,"*対象外*")-COUNTIF(C38,"休日休工")-COUNTIF(I38,"休日休工")-COUNTIF(C37,"")-COUNTIF(I37,"")</f>
        <v>1</v>
      </c>
      <c r="L37" s="92">
        <f>COUNTIFS(C37:I37,"&gt;"&amp;0)-COUNTIF(C38:I38,"対象外")-COUNTIF(C38:I38,"休日休工")</f>
        <v>2</v>
      </c>
      <c r="M37" s="95">
        <f t="shared" ref="M37" si="18">COUNTIF(C38:I38,"*休工*")-COUNTIF(C38:I38,"休日休工")</f>
        <v>1</v>
      </c>
      <c r="N37" s="130" t="str">
        <f>IF(N55&gt;=0.285,"達成",IF(M55&gt;=K55,"達成","未達成"))</f>
        <v>達成</v>
      </c>
    </row>
    <row r="38" spans="2:14" s="26" customFormat="1" ht="16.8" customHeight="1" thickBot="1" x14ac:dyDescent="0.5">
      <c r="B38" s="42" t="s">
        <v>29</v>
      </c>
      <c r="C38" s="66"/>
      <c r="D38" s="67"/>
      <c r="E38" s="67"/>
      <c r="F38" s="67"/>
      <c r="G38" s="67"/>
      <c r="H38" s="67"/>
      <c r="I38" s="68" t="s">
        <v>9</v>
      </c>
      <c r="J38" s="144"/>
      <c r="K38" s="86"/>
      <c r="L38" s="93"/>
      <c r="M38" s="96"/>
      <c r="N38" s="131"/>
    </row>
    <row r="39" spans="2:14" s="26" customFormat="1" ht="16.8" customHeight="1" thickBot="1" x14ac:dyDescent="0.5">
      <c r="B39" s="43" t="s">
        <v>8</v>
      </c>
      <c r="C39" s="69"/>
      <c r="D39" s="70"/>
      <c r="E39" s="70"/>
      <c r="F39" s="70"/>
      <c r="G39" s="70"/>
      <c r="H39" s="70"/>
      <c r="I39" s="71"/>
      <c r="J39" s="144"/>
      <c r="K39" s="86"/>
      <c r="L39" s="94"/>
      <c r="M39" s="97"/>
      <c r="N39" s="131"/>
    </row>
    <row r="40" spans="2:14" s="26" customFormat="1" ht="16.8" customHeight="1" thickBot="1" x14ac:dyDescent="0.5">
      <c r="B40" s="44" t="s">
        <v>7</v>
      </c>
      <c r="C40" s="72">
        <f>I37+1</f>
        <v>45872</v>
      </c>
      <c r="D40" s="73">
        <f t="shared" ref="D40:I40" si="19">C40+1</f>
        <v>45873</v>
      </c>
      <c r="E40" s="73">
        <f t="shared" si="19"/>
        <v>45874</v>
      </c>
      <c r="F40" s="73">
        <f t="shared" si="19"/>
        <v>45875</v>
      </c>
      <c r="G40" s="73">
        <f t="shared" si="19"/>
        <v>45876</v>
      </c>
      <c r="H40" s="73">
        <f t="shared" si="19"/>
        <v>45877</v>
      </c>
      <c r="I40" s="74">
        <f t="shared" si="19"/>
        <v>45878</v>
      </c>
      <c r="J40" s="137"/>
      <c r="K40" s="86">
        <f t="shared" ref="K40" si="20">2-COUNTIF(C41,"*対象外*")-COUNTIF(I41,"*対象外*")-COUNTIF(C41,"休日休工")-COUNTIF(I41,"休日休工")-COUNTIF(C40,"")-COUNTIF(I40,"")</f>
        <v>2</v>
      </c>
      <c r="L40" s="92">
        <f>COUNTIFS(C40:I40,"&gt;"&amp;0)-COUNTIF(C41:I41,"対象外")-COUNTIF(C41:I41,"休日休工")</f>
        <v>7</v>
      </c>
      <c r="M40" s="95">
        <f t="shared" ref="M40" si="21">COUNTIF(C41:I41,"*休工*")-COUNTIF(C41:I41,"休日休工")</f>
        <v>2</v>
      </c>
      <c r="N40" s="131"/>
    </row>
    <row r="41" spans="2:14" s="26" customFormat="1" ht="16.8" customHeight="1" thickBot="1" x14ac:dyDescent="0.5">
      <c r="B41" s="42" t="s">
        <v>29</v>
      </c>
      <c r="C41" s="66" t="s">
        <v>9</v>
      </c>
      <c r="D41" s="67"/>
      <c r="E41" s="67"/>
      <c r="F41" s="67"/>
      <c r="G41" s="67"/>
      <c r="H41" s="67"/>
      <c r="I41" s="68" t="s">
        <v>9</v>
      </c>
      <c r="J41" s="138"/>
      <c r="K41" s="86"/>
      <c r="L41" s="93"/>
      <c r="M41" s="96"/>
      <c r="N41" s="131"/>
    </row>
    <row r="42" spans="2:14" s="26" customFormat="1" ht="16.8" customHeight="1" thickBot="1" x14ac:dyDescent="0.5">
      <c r="B42" s="45" t="s">
        <v>8</v>
      </c>
      <c r="C42" s="75"/>
      <c r="D42" s="76"/>
      <c r="E42" s="76"/>
      <c r="F42" s="76"/>
      <c r="G42" s="76"/>
      <c r="H42" s="76"/>
      <c r="I42" s="77"/>
      <c r="J42" s="139"/>
      <c r="K42" s="86"/>
      <c r="L42" s="94"/>
      <c r="M42" s="97"/>
      <c r="N42" s="131"/>
    </row>
    <row r="43" spans="2:14" s="26" customFormat="1" ht="16.8" customHeight="1" thickBot="1" x14ac:dyDescent="0.5">
      <c r="B43" s="44" t="s">
        <v>7</v>
      </c>
      <c r="C43" s="72">
        <f>I40+1</f>
        <v>45879</v>
      </c>
      <c r="D43" s="73">
        <f t="shared" ref="D43:I43" si="22">C43+1</f>
        <v>45880</v>
      </c>
      <c r="E43" s="73">
        <f t="shared" si="22"/>
        <v>45881</v>
      </c>
      <c r="F43" s="73">
        <f t="shared" si="22"/>
        <v>45882</v>
      </c>
      <c r="G43" s="73">
        <f t="shared" si="22"/>
        <v>45883</v>
      </c>
      <c r="H43" s="73">
        <f t="shared" si="22"/>
        <v>45884</v>
      </c>
      <c r="I43" s="74">
        <f t="shared" si="22"/>
        <v>45885</v>
      </c>
      <c r="J43" s="137"/>
      <c r="K43" s="86">
        <f t="shared" ref="K43" si="23">2-COUNTIF(C44,"*対象外*")-COUNTIF(I44,"*対象外*")-COUNTIF(C44,"休日休工")-COUNTIF(I44,"休日休工")-COUNTIF(C43,"")-COUNTIF(I43,"")</f>
        <v>2</v>
      </c>
      <c r="L43" s="92">
        <f>COUNTIFS(C43:I43,"&gt;"&amp;0)-COUNTIF(C44:I44,"対象外")-COUNTIF(C44:I44,"休日休工")</f>
        <v>4</v>
      </c>
      <c r="M43" s="95">
        <f t="shared" ref="M43" si="24">COUNTIF(C44:I44,"*休工*")-COUNTIF(C44:I44,"休日休工")</f>
        <v>2</v>
      </c>
      <c r="N43" s="131"/>
    </row>
    <row r="44" spans="2:14" s="26" customFormat="1" ht="16.8" customHeight="1" thickBot="1" x14ac:dyDescent="0.5">
      <c r="B44" s="42" t="s">
        <v>29</v>
      </c>
      <c r="C44" s="66" t="s">
        <v>9</v>
      </c>
      <c r="D44" s="67"/>
      <c r="E44" s="67"/>
      <c r="F44" s="67" t="s">
        <v>13</v>
      </c>
      <c r="G44" s="67" t="s">
        <v>13</v>
      </c>
      <c r="H44" s="67" t="s">
        <v>13</v>
      </c>
      <c r="I44" s="68" t="s">
        <v>9</v>
      </c>
      <c r="J44" s="138"/>
      <c r="K44" s="86"/>
      <c r="L44" s="93"/>
      <c r="M44" s="96"/>
      <c r="N44" s="131"/>
    </row>
    <row r="45" spans="2:14" s="26" customFormat="1" ht="16.8" customHeight="1" thickBot="1" x14ac:dyDescent="0.5">
      <c r="B45" s="45" t="s">
        <v>8</v>
      </c>
      <c r="C45" s="75"/>
      <c r="D45" s="76"/>
      <c r="E45" s="76"/>
      <c r="F45" s="76"/>
      <c r="G45" s="76"/>
      <c r="H45" s="76"/>
      <c r="I45" s="77"/>
      <c r="J45" s="139"/>
      <c r="K45" s="86"/>
      <c r="L45" s="94"/>
      <c r="M45" s="97"/>
      <c r="N45" s="131"/>
    </row>
    <row r="46" spans="2:14" s="26" customFormat="1" ht="16.8" customHeight="1" thickBot="1" x14ac:dyDescent="0.5">
      <c r="B46" s="44" t="s">
        <v>26</v>
      </c>
      <c r="C46" s="72">
        <f>I43+1</f>
        <v>45886</v>
      </c>
      <c r="D46" s="73">
        <f t="shared" ref="D46:I46" si="25">C46+1</f>
        <v>45887</v>
      </c>
      <c r="E46" s="73">
        <f t="shared" si="25"/>
        <v>45888</v>
      </c>
      <c r="F46" s="73">
        <f t="shared" si="25"/>
        <v>45889</v>
      </c>
      <c r="G46" s="73">
        <f t="shared" si="25"/>
        <v>45890</v>
      </c>
      <c r="H46" s="73">
        <f t="shared" si="25"/>
        <v>45891</v>
      </c>
      <c r="I46" s="74">
        <f t="shared" si="25"/>
        <v>45892</v>
      </c>
      <c r="J46" s="137"/>
      <c r="K46" s="86">
        <f t="shared" ref="K46" si="26">2-COUNTIF(C47,"*対象外*")-COUNTIF(I47,"*対象外*")-COUNTIF(C47,"休日休工")-COUNTIF(I47,"休日休工")-COUNTIF(C46,"")-COUNTIF(I46,"")</f>
        <v>2</v>
      </c>
      <c r="L46" s="92">
        <f>COUNTIFS(C46:I46,"&gt;"&amp;0)-COUNTIF(C47:I47,"対象外")-COUNTIF(C47:I47,"休日休工")</f>
        <v>7</v>
      </c>
      <c r="M46" s="95">
        <f t="shared" ref="M46" si="27">COUNTIF(C47:I47,"*休工*")-COUNTIF(C47:I47,"休日休工")</f>
        <v>2</v>
      </c>
      <c r="N46" s="131"/>
    </row>
    <row r="47" spans="2:14" s="26" customFormat="1" ht="16.8" customHeight="1" thickBot="1" x14ac:dyDescent="0.5">
      <c r="B47" s="42" t="s">
        <v>29</v>
      </c>
      <c r="C47" s="66" t="s">
        <v>9</v>
      </c>
      <c r="D47" s="67"/>
      <c r="E47" s="67"/>
      <c r="F47" s="67"/>
      <c r="G47" s="67"/>
      <c r="H47" s="67"/>
      <c r="I47" s="68" t="s">
        <v>9</v>
      </c>
      <c r="J47" s="138"/>
      <c r="K47" s="86"/>
      <c r="L47" s="93"/>
      <c r="M47" s="96"/>
      <c r="N47" s="131"/>
    </row>
    <row r="48" spans="2:14" s="26" customFormat="1" ht="16.8" customHeight="1" thickBot="1" x14ac:dyDescent="0.5">
      <c r="B48" s="45" t="s">
        <v>8</v>
      </c>
      <c r="C48" s="75"/>
      <c r="D48" s="76"/>
      <c r="E48" s="76"/>
      <c r="F48" s="76"/>
      <c r="G48" s="76"/>
      <c r="H48" s="76"/>
      <c r="I48" s="77"/>
      <c r="J48" s="139"/>
      <c r="K48" s="86"/>
      <c r="L48" s="94"/>
      <c r="M48" s="97"/>
      <c r="N48" s="131"/>
    </row>
    <row r="49" spans="2:14" s="26" customFormat="1" ht="16.8" customHeight="1" thickBot="1" x14ac:dyDescent="0.5">
      <c r="B49" s="25" t="s">
        <v>7</v>
      </c>
      <c r="C49" s="72">
        <f>I46+1</f>
        <v>45893</v>
      </c>
      <c r="D49" s="73">
        <f t="shared" ref="D49:I49" si="28">C49+1</f>
        <v>45894</v>
      </c>
      <c r="E49" s="73">
        <f t="shared" si="28"/>
        <v>45895</v>
      </c>
      <c r="F49" s="73">
        <f t="shared" si="28"/>
        <v>45896</v>
      </c>
      <c r="G49" s="73">
        <f t="shared" si="28"/>
        <v>45897</v>
      </c>
      <c r="H49" s="73">
        <f t="shared" si="28"/>
        <v>45898</v>
      </c>
      <c r="I49" s="74">
        <f t="shared" si="28"/>
        <v>45899</v>
      </c>
      <c r="J49" s="137"/>
      <c r="K49" s="86">
        <f t="shared" ref="K49" si="29">2-COUNTIF(C50,"*対象外*")-COUNTIF(I50,"*対象外*")-COUNTIF(C50,"休日休工")-COUNTIF(I50,"休日休工")-COUNTIF(C49,"")-COUNTIF(I49,"")</f>
        <v>2</v>
      </c>
      <c r="L49" s="92">
        <f>COUNTIFS(C49:I49,"&gt;"&amp;0)-COUNTIF(C50:I50,"対象外")-COUNTIF(C50:I50,"休日休工")</f>
        <v>7</v>
      </c>
      <c r="M49" s="95">
        <f t="shared" ref="M49" si="30">COUNTIF(C50:I50,"*休工*")-COUNTIF(C50:I50,"休日休工")</f>
        <v>2</v>
      </c>
      <c r="N49" s="131"/>
    </row>
    <row r="50" spans="2:14" s="26" customFormat="1" ht="16.8" customHeight="1" thickBot="1" x14ac:dyDescent="0.5">
      <c r="B50" s="42" t="s">
        <v>29</v>
      </c>
      <c r="C50" s="66" t="s">
        <v>9</v>
      </c>
      <c r="D50" s="67"/>
      <c r="E50" s="67"/>
      <c r="F50" s="67"/>
      <c r="G50" s="67"/>
      <c r="H50" s="67"/>
      <c r="I50" s="68" t="s">
        <v>9</v>
      </c>
      <c r="J50" s="138"/>
      <c r="K50" s="86"/>
      <c r="L50" s="93"/>
      <c r="M50" s="96"/>
      <c r="N50" s="131"/>
    </row>
    <row r="51" spans="2:14" s="26" customFormat="1" ht="16.8" customHeight="1" thickBot="1" x14ac:dyDescent="0.5">
      <c r="B51" s="45" t="s">
        <v>8</v>
      </c>
      <c r="C51" s="75"/>
      <c r="D51" s="76"/>
      <c r="E51" s="76"/>
      <c r="F51" s="76"/>
      <c r="G51" s="76"/>
      <c r="H51" s="76"/>
      <c r="I51" s="77"/>
      <c r="J51" s="139"/>
      <c r="K51" s="86"/>
      <c r="L51" s="94"/>
      <c r="M51" s="97"/>
      <c r="N51" s="131"/>
    </row>
    <row r="52" spans="2:14" s="26" customFormat="1" ht="16.8" customHeight="1" thickBot="1" x14ac:dyDescent="0.5">
      <c r="B52" s="44" t="s">
        <v>7</v>
      </c>
      <c r="C52" s="72">
        <f>I49+1</f>
        <v>45900</v>
      </c>
      <c r="D52" s="73"/>
      <c r="E52" s="73"/>
      <c r="F52" s="73"/>
      <c r="G52" s="73"/>
      <c r="H52" s="73"/>
      <c r="I52" s="74"/>
      <c r="J52" s="137"/>
      <c r="K52" s="86">
        <f t="shared" ref="K52" si="31">2-COUNTIF(C53,"*対象外*")-COUNTIF(I53,"*対象外*")-COUNTIF(C53,"休日休工")-COUNTIF(I53,"休日休工")-COUNTIF(C52,"")-COUNTIF(I52,"")</f>
        <v>1</v>
      </c>
      <c r="L52" s="92">
        <f>COUNTIFS(C52:I52,"&gt;"&amp;0)-COUNTIF(C53:I53,"対象外")-COUNTIF(C53:I53,"休日休工")</f>
        <v>1</v>
      </c>
      <c r="M52" s="95">
        <f t="shared" ref="M52" si="32">COUNTIF(C53:I53,"*休工*")-COUNTIF(C53:I53,"休日休工")</f>
        <v>1</v>
      </c>
      <c r="N52" s="131"/>
    </row>
    <row r="53" spans="2:14" s="26" customFormat="1" ht="16.8" customHeight="1" thickBot="1" x14ac:dyDescent="0.5">
      <c r="B53" s="42" t="s">
        <v>29</v>
      </c>
      <c r="C53" s="66" t="s">
        <v>9</v>
      </c>
      <c r="D53" s="67"/>
      <c r="E53" s="67"/>
      <c r="F53" s="67"/>
      <c r="G53" s="67"/>
      <c r="H53" s="67"/>
      <c r="I53" s="68"/>
      <c r="J53" s="138"/>
      <c r="K53" s="86"/>
      <c r="L53" s="93"/>
      <c r="M53" s="96"/>
      <c r="N53" s="131"/>
    </row>
    <row r="54" spans="2:14" s="26" customFormat="1" ht="16.8" customHeight="1" thickBot="1" x14ac:dyDescent="0.5">
      <c r="B54" s="45" t="s">
        <v>8</v>
      </c>
      <c r="C54" s="75"/>
      <c r="D54" s="76"/>
      <c r="E54" s="76"/>
      <c r="F54" s="76"/>
      <c r="G54" s="76"/>
      <c r="H54" s="76"/>
      <c r="I54" s="77"/>
      <c r="J54" s="139"/>
      <c r="K54" s="86"/>
      <c r="L54" s="94"/>
      <c r="M54" s="97"/>
      <c r="N54" s="131"/>
    </row>
    <row r="55" spans="2:14" s="26" customFormat="1" ht="16.8" customHeight="1" thickBot="1" x14ac:dyDescent="0.5">
      <c r="B55" s="46" t="s">
        <v>24</v>
      </c>
      <c r="C55" s="47"/>
      <c r="D55" s="47"/>
      <c r="E55" s="47"/>
      <c r="F55" s="47"/>
      <c r="G55" s="47"/>
      <c r="H55" s="47"/>
      <c r="I55" s="47"/>
      <c r="J55" s="48"/>
      <c r="K55" s="84">
        <f>SUM(K37:K54)</f>
        <v>10</v>
      </c>
      <c r="L55" s="49">
        <f>SUM(L37:L54)</f>
        <v>28</v>
      </c>
      <c r="M55" s="50">
        <f>SUM(M37:M54)</f>
        <v>10</v>
      </c>
      <c r="N55" s="51">
        <f>ROUND(M55/L55,4)</f>
        <v>0.35709999999999997</v>
      </c>
    </row>
    <row r="56" spans="2:14" s="26" customFormat="1" ht="16.8" customHeight="1" x14ac:dyDescent="0.45">
      <c r="J56" s="52"/>
      <c r="K56" s="53"/>
      <c r="L56" s="53"/>
      <c r="M56" s="53"/>
      <c r="N56" s="54"/>
    </row>
    <row r="57" spans="2:14" s="26" customFormat="1" ht="16.8" customHeight="1" thickBot="1" x14ac:dyDescent="0.5">
      <c r="B57" s="37"/>
      <c r="C57" s="55"/>
      <c r="D57" s="55"/>
      <c r="E57" s="55"/>
      <c r="F57" s="55"/>
      <c r="G57" s="55"/>
      <c r="H57" s="55"/>
      <c r="I57" s="55"/>
      <c r="J57" s="56"/>
      <c r="K57" s="57"/>
      <c r="L57" s="57"/>
      <c r="M57" s="57"/>
      <c r="N57" s="55"/>
    </row>
    <row r="58" spans="2:14" s="26" customFormat="1" ht="16.8" customHeight="1" x14ac:dyDescent="0.45">
      <c r="B58" s="141" t="s">
        <v>49</v>
      </c>
      <c r="C58" s="118" t="s">
        <v>0</v>
      </c>
      <c r="D58" s="121" t="s">
        <v>1</v>
      </c>
      <c r="E58" s="121" t="s">
        <v>2</v>
      </c>
      <c r="F58" s="121" t="s">
        <v>3</v>
      </c>
      <c r="G58" s="121" t="s">
        <v>4</v>
      </c>
      <c r="H58" s="121" t="s">
        <v>5</v>
      </c>
      <c r="I58" s="124" t="s">
        <v>6</v>
      </c>
      <c r="J58" s="134" t="s">
        <v>8</v>
      </c>
      <c r="K58" s="147" t="s">
        <v>57</v>
      </c>
      <c r="L58" s="112" t="s">
        <v>31</v>
      </c>
      <c r="M58" s="113"/>
      <c r="N58" s="127" t="s">
        <v>30</v>
      </c>
    </row>
    <row r="59" spans="2:14" s="26" customFormat="1" ht="16.8" customHeight="1" x14ac:dyDescent="0.45">
      <c r="B59" s="142"/>
      <c r="C59" s="119"/>
      <c r="D59" s="122"/>
      <c r="E59" s="122"/>
      <c r="F59" s="122"/>
      <c r="G59" s="122"/>
      <c r="H59" s="122"/>
      <c r="I59" s="125"/>
      <c r="J59" s="135"/>
      <c r="K59" s="100" t="s">
        <v>32</v>
      </c>
      <c r="L59" s="98" t="s">
        <v>12</v>
      </c>
      <c r="M59" s="99"/>
      <c r="N59" s="128"/>
    </row>
    <row r="60" spans="2:14" s="26" customFormat="1" ht="16.8" customHeight="1" thickBot="1" x14ac:dyDescent="0.5">
      <c r="B60" s="143"/>
      <c r="C60" s="120"/>
      <c r="D60" s="123"/>
      <c r="E60" s="123"/>
      <c r="F60" s="123"/>
      <c r="G60" s="123"/>
      <c r="H60" s="123"/>
      <c r="I60" s="126"/>
      <c r="J60" s="136"/>
      <c r="K60" s="101"/>
      <c r="L60" s="40" t="s">
        <v>37</v>
      </c>
      <c r="M60" s="41" t="s">
        <v>10</v>
      </c>
      <c r="N60" s="129"/>
    </row>
    <row r="61" spans="2:14" s="26" customFormat="1" ht="16.8" customHeight="1" thickBot="1" x14ac:dyDescent="0.5">
      <c r="B61" s="25" t="s">
        <v>7</v>
      </c>
      <c r="C61" s="63"/>
      <c r="D61" s="64">
        <v>45901</v>
      </c>
      <c r="E61" s="64">
        <f t="shared" ref="E61:I61" si="33">D61+1</f>
        <v>45902</v>
      </c>
      <c r="F61" s="64">
        <f t="shared" si="33"/>
        <v>45903</v>
      </c>
      <c r="G61" s="64">
        <f t="shared" si="33"/>
        <v>45904</v>
      </c>
      <c r="H61" s="64">
        <f t="shared" si="33"/>
        <v>45905</v>
      </c>
      <c r="I61" s="65">
        <f t="shared" si="33"/>
        <v>45906</v>
      </c>
      <c r="J61" s="138"/>
      <c r="K61" s="86">
        <f>2-COUNTIF(C62,"*対象外*")-COUNTIF(I62,"*対象外*")-COUNTIF(C62,"休日休工")-COUNTIF(I62,"休日休工")-COUNTIF(C61,"")-COUNTIF(I61,"")</f>
        <v>1</v>
      </c>
      <c r="L61" s="92">
        <f>COUNTIFS(C61:I61,"&gt;"&amp;0)-COUNTIF(C62:I62,"対象外")-COUNTIF(C62:I62,"休日休工")</f>
        <v>6</v>
      </c>
      <c r="M61" s="95">
        <f t="shared" ref="M61" si="34">COUNTIF(C62:I62,"*休工*")-COUNTIF(C62:I62,"休日休工")</f>
        <v>1</v>
      </c>
      <c r="N61" s="130" t="str">
        <f>IF(N79&gt;=0.285,"達成",IF(M79&gt;=K79,"達成","未達成"))</f>
        <v>達成</v>
      </c>
    </row>
    <row r="62" spans="2:14" s="26" customFormat="1" ht="16.8" customHeight="1" thickBot="1" x14ac:dyDescent="0.5">
      <c r="B62" s="42" t="s">
        <v>29</v>
      </c>
      <c r="C62" s="66"/>
      <c r="D62" s="67"/>
      <c r="E62" s="67"/>
      <c r="F62" s="67"/>
      <c r="G62" s="67"/>
      <c r="H62" s="67"/>
      <c r="I62" s="68" t="s">
        <v>9</v>
      </c>
      <c r="J62" s="138"/>
      <c r="K62" s="86"/>
      <c r="L62" s="93"/>
      <c r="M62" s="96"/>
      <c r="N62" s="131"/>
    </row>
    <row r="63" spans="2:14" s="26" customFormat="1" ht="16.8" customHeight="1" thickBot="1" x14ac:dyDescent="0.5">
      <c r="B63" s="45" t="s">
        <v>8</v>
      </c>
      <c r="C63" s="75"/>
      <c r="D63" s="76"/>
      <c r="E63" s="76"/>
      <c r="F63" s="76"/>
      <c r="G63" s="76"/>
      <c r="H63" s="76"/>
      <c r="I63" s="77"/>
      <c r="J63" s="139"/>
      <c r="K63" s="86"/>
      <c r="L63" s="94"/>
      <c r="M63" s="97"/>
      <c r="N63" s="131"/>
    </row>
    <row r="64" spans="2:14" s="26" customFormat="1" ht="16.8" customHeight="1" thickBot="1" x14ac:dyDescent="0.5">
      <c r="B64" s="44" t="s">
        <v>26</v>
      </c>
      <c r="C64" s="72">
        <f>I61+1</f>
        <v>45907</v>
      </c>
      <c r="D64" s="73">
        <f t="shared" ref="D64:I64" si="35">C64+1</f>
        <v>45908</v>
      </c>
      <c r="E64" s="73">
        <f t="shared" si="35"/>
        <v>45909</v>
      </c>
      <c r="F64" s="73">
        <f t="shared" si="35"/>
        <v>45910</v>
      </c>
      <c r="G64" s="73">
        <f t="shared" si="35"/>
        <v>45911</v>
      </c>
      <c r="H64" s="73">
        <f t="shared" si="35"/>
        <v>45912</v>
      </c>
      <c r="I64" s="74">
        <f t="shared" si="35"/>
        <v>45913</v>
      </c>
      <c r="J64" s="137"/>
      <c r="K64" s="86">
        <f t="shared" ref="K64" si="36">2-COUNTIF(C65,"*対象外*")-COUNTIF(I65,"*対象外*")-COUNTIF(C65,"休日休工")-COUNTIF(I65,"休日休工")-COUNTIF(C64,"")-COUNTIF(I64,"")</f>
        <v>2</v>
      </c>
      <c r="L64" s="92">
        <f>COUNTIFS(C64:I64,"&gt;"&amp;0)-COUNTIF(C65:I65,"対象外")-COUNTIF(C65:I65,"休日休工")</f>
        <v>7</v>
      </c>
      <c r="M64" s="95">
        <f t="shared" ref="M64" si="37">COUNTIF(C65:I65,"*休工*")-COUNTIF(C65:I65,"休日休工")</f>
        <v>2</v>
      </c>
      <c r="N64" s="131"/>
    </row>
    <row r="65" spans="2:14" s="26" customFormat="1" ht="16.8" customHeight="1" thickBot="1" x14ac:dyDescent="0.5">
      <c r="B65" s="42" t="s">
        <v>29</v>
      </c>
      <c r="C65" s="66" t="s">
        <v>9</v>
      </c>
      <c r="D65" s="67"/>
      <c r="E65" s="67"/>
      <c r="F65" s="67"/>
      <c r="G65" s="67"/>
      <c r="H65" s="67"/>
      <c r="I65" s="68" t="s">
        <v>9</v>
      </c>
      <c r="J65" s="138"/>
      <c r="K65" s="86"/>
      <c r="L65" s="93"/>
      <c r="M65" s="96"/>
      <c r="N65" s="131"/>
    </row>
    <row r="66" spans="2:14" s="26" customFormat="1" ht="16.8" customHeight="1" thickBot="1" x14ac:dyDescent="0.5">
      <c r="B66" s="45" t="s">
        <v>8</v>
      </c>
      <c r="C66" s="75"/>
      <c r="D66" s="76"/>
      <c r="E66" s="76"/>
      <c r="F66" s="76"/>
      <c r="G66" s="76"/>
      <c r="H66" s="76"/>
      <c r="I66" s="77"/>
      <c r="J66" s="139"/>
      <c r="K66" s="86"/>
      <c r="L66" s="94"/>
      <c r="M66" s="97"/>
      <c r="N66" s="131"/>
    </row>
    <row r="67" spans="2:14" s="26" customFormat="1" ht="16.8" customHeight="1" thickBot="1" x14ac:dyDescent="0.5">
      <c r="B67" s="44" t="s">
        <v>26</v>
      </c>
      <c r="C67" s="72">
        <f>I64+1</f>
        <v>45914</v>
      </c>
      <c r="D67" s="73">
        <f t="shared" ref="D67:I67" si="38">C67+1</f>
        <v>45915</v>
      </c>
      <c r="E67" s="73">
        <f t="shared" si="38"/>
        <v>45916</v>
      </c>
      <c r="F67" s="73">
        <f t="shared" si="38"/>
        <v>45917</v>
      </c>
      <c r="G67" s="73">
        <f t="shared" si="38"/>
        <v>45918</v>
      </c>
      <c r="H67" s="73">
        <f t="shared" si="38"/>
        <v>45919</v>
      </c>
      <c r="I67" s="74">
        <f t="shared" si="38"/>
        <v>45920</v>
      </c>
      <c r="J67" s="137"/>
      <c r="K67" s="86">
        <f t="shared" ref="K67" si="39">2-COUNTIF(C68,"*対象外*")-COUNTIF(I68,"*対象外*")-COUNTIF(C68,"休日休工")-COUNTIF(I68,"休日休工")-COUNTIF(C67,"")-COUNTIF(I67,"")</f>
        <v>1</v>
      </c>
      <c r="L67" s="92">
        <f>COUNTIFS(C67:I67,"&gt;"&amp;0)-COUNTIF(C68:I68,"対象外")-COUNTIF(C68:I68,"休日休工")</f>
        <v>3</v>
      </c>
      <c r="M67" s="95">
        <f t="shared" ref="M67" si="40">COUNTIF(C68:I68,"*休工*")-COUNTIF(C68:I68,"休日休工")</f>
        <v>2</v>
      </c>
      <c r="N67" s="131"/>
    </row>
    <row r="68" spans="2:14" s="26" customFormat="1" ht="16.8" customHeight="1" thickBot="1" x14ac:dyDescent="0.5">
      <c r="B68" s="42" t="s">
        <v>29</v>
      </c>
      <c r="C68" s="66" t="s">
        <v>9</v>
      </c>
      <c r="D68" s="67" t="s">
        <v>9</v>
      </c>
      <c r="E68" s="67"/>
      <c r="F68" s="67" t="s">
        <v>15</v>
      </c>
      <c r="G68" s="67" t="s">
        <v>15</v>
      </c>
      <c r="H68" s="67" t="s">
        <v>15</v>
      </c>
      <c r="I68" s="68" t="s">
        <v>15</v>
      </c>
      <c r="J68" s="138"/>
      <c r="K68" s="86"/>
      <c r="L68" s="93"/>
      <c r="M68" s="96"/>
      <c r="N68" s="131"/>
    </row>
    <row r="69" spans="2:14" s="26" customFormat="1" ht="16.8" customHeight="1" thickBot="1" x14ac:dyDescent="0.5">
      <c r="B69" s="45" t="s">
        <v>8</v>
      </c>
      <c r="C69" s="75"/>
      <c r="D69" s="76"/>
      <c r="E69" s="76" t="s">
        <v>28</v>
      </c>
      <c r="F69" s="76" t="s">
        <v>47</v>
      </c>
      <c r="G69" s="76" t="s">
        <v>47</v>
      </c>
      <c r="H69" s="76" t="s">
        <v>47</v>
      </c>
      <c r="I69" s="77" t="s">
        <v>47</v>
      </c>
      <c r="J69" s="139"/>
      <c r="K69" s="86"/>
      <c r="L69" s="94"/>
      <c r="M69" s="97"/>
      <c r="N69" s="131"/>
    </row>
    <row r="70" spans="2:14" s="26" customFormat="1" ht="16.8" customHeight="1" thickBot="1" x14ac:dyDescent="0.5">
      <c r="B70" s="25" t="s">
        <v>7</v>
      </c>
      <c r="C70" s="63">
        <f>I67+1</f>
        <v>45921</v>
      </c>
      <c r="D70" s="64">
        <f t="shared" ref="D70:I70" si="41">C70+1</f>
        <v>45922</v>
      </c>
      <c r="E70" s="64">
        <f t="shared" si="41"/>
        <v>45923</v>
      </c>
      <c r="F70" s="64">
        <f t="shared" si="41"/>
        <v>45924</v>
      </c>
      <c r="G70" s="64">
        <f t="shared" si="41"/>
        <v>45925</v>
      </c>
      <c r="H70" s="64">
        <f t="shared" si="41"/>
        <v>45926</v>
      </c>
      <c r="I70" s="65">
        <f t="shared" si="41"/>
        <v>45927</v>
      </c>
      <c r="J70" s="140" t="s">
        <v>58</v>
      </c>
      <c r="K70" s="86">
        <f t="shared" ref="K70" si="42">2-COUNTIF(C71,"*対象外*")-COUNTIF(I71,"*対象外*")-COUNTIF(C71,"休日休工")-COUNTIF(I71,"休日休工")-COUNTIF(C70,"")-COUNTIF(I70,"")</f>
        <v>0</v>
      </c>
      <c r="L70" s="92">
        <f>COUNTIFS(C70:I70,"&gt;"&amp;0)-COUNTIF(C71:I71,"対象外")-COUNTIF(C71:I71,"休日休工")</f>
        <v>0</v>
      </c>
      <c r="M70" s="95">
        <f t="shared" ref="M70" si="43">COUNTIF(C71:I71,"*休工*")-COUNTIF(C71:I71,"休日休工")</f>
        <v>0</v>
      </c>
      <c r="N70" s="131"/>
    </row>
    <row r="71" spans="2:14" s="26" customFormat="1" ht="16.8" customHeight="1" thickBot="1" x14ac:dyDescent="0.5">
      <c r="B71" s="42" t="s">
        <v>29</v>
      </c>
      <c r="C71" s="66" t="s">
        <v>15</v>
      </c>
      <c r="D71" s="67" t="s">
        <v>15</v>
      </c>
      <c r="E71" s="67" t="s">
        <v>15</v>
      </c>
      <c r="F71" s="67" t="s">
        <v>15</v>
      </c>
      <c r="G71" s="67" t="s">
        <v>15</v>
      </c>
      <c r="H71" s="67" t="s">
        <v>15</v>
      </c>
      <c r="I71" s="68" t="s">
        <v>15</v>
      </c>
      <c r="J71" s="138"/>
      <c r="K71" s="86"/>
      <c r="L71" s="93"/>
      <c r="M71" s="96"/>
      <c r="N71" s="131"/>
    </row>
    <row r="72" spans="2:14" s="26" customFormat="1" ht="16.8" customHeight="1" thickBot="1" x14ac:dyDescent="0.5">
      <c r="B72" s="45" t="s">
        <v>8</v>
      </c>
      <c r="C72" s="75" t="s">
        <v>47</v>
      </c>
      <c r="D72" s="76" t="s">
        <v>47</v>
      </c>
      <c r="E72" s="76" t="s">
        <v>47</v>
      </c>
      <c r="F72" s="76" t="s">
        <v>47</v>
      </c>
      <c r="G72" s="76" t="s">
        <v>47</v>
      </c>
      <c r="H72" s="76" t="s">
        <v>47</v>
      </c>
      <c r="I72" s="77"/>
      <c r="J72" s="139"/>
      <c r="K72" s="86"/>
      <c r="L72" s="94"/>
      <c r="M72" s="97"/>
      <c r="N72" s="131"/>
    </row>
    <row r="73" spans="2:14" s="26" customFormat="1" ht="16.8" customHeight="1" thickBot="1" x14ac:dyDescent="0.5">
      <c r="B73" s="44" t="s">
        <v>7</v>
      </c>
      <c r="C73" s="72">
        <f>I70+1</f>
        <v>45928</v>
      </c>
      <c r="D73" s="73">
        <f t="shared" ref="D73:E73" si="44">C73+1</f>
        <v>45929</v>
      </c>
      <c r="E73" s="73">
        <f t="shared" si="44"/>
        <v>45930</v>
      </c>
      <c r="F73" s="73"/>
      <c r="G73" s="73"/>
      <c r="H73" s="73"/>
      <c r="I73" s="74"/>
      <c r="J73" s="137"/>
      <c r="K73" s="86">
        <f t="shared" ref="K73" si="45">2-COUNTIF(C74,"*対象外*")-COUNTIF(I74,"*対象外*")-COUNTIF(C74,"休日休工")-COUNTIF(I74,"休日休工")-COUNTIF(C73,"")-COUNTIF(I73,"")</f>
        <v>0</v>
      </c>
      <c r="L73" s="92">
        <f>COUNTIFS(C73:I73,"&gt;"&amp;0)-COUNTIF(C74:I74,"対象外")-COUNTIF(C74:I74,"休日休工")</f>
        <v>0</v>
      </c>
      <c r="M73" s="95">
        <f t="shared" ref="M73" si="46">COUNTIF(C74:I74,"*休工*")-COUNTIF(C74:I74,"休日休工")</f>
        <v>0</v>
      </c>
      <c r="N73" s="131"/>
    </row>
    <row r="74" spans="2:14" s="26" customFormat="1" ht="16.8" customHeight="1" thickBot="1" x14ac:dyDescent="0.5">
      <c r="B74" s="42" t="s">
        <v>29</v>
      </c>
      <c r="C74" s="66" t="s">
        <v>15</v>
      </c>
      <c r="D74" s="67" t="s">
        <v>15</v>
      </c>
      <c r="E74" s="67" t="s">
        <v>15</v>
      </c>
      <c r="F74" s="67"/>
      <c r="G74" s="67"/>
      <c r="H74" s="67"/>
      <c r="I74" s="68"/>
      <c r="J74" s="138"/>
      <c r="K74" s="86"/>
      <c r="L74" s="93"/>
      <c r="M74" s="96"/>
      <c r="N74" s="131"/>
    </row>
    <row r="75" spans="2:14" s="26" customFormat="1" ht="16.8" customHeight="1" thickBot="1" x14ac:dyDescent="0.5">
      <c r="B75" s="45" t="s">
        <v>8</v>
      </c>
      <c r="C75" s="75"/>
      <c r="D75" s="76"/>
      <c r="E75" s="76"/>
      <c r="F75" s="76"/>
      <c r="G75" s="76"/>
      <c r="H75" s="76"/>
      <c r="I75" s="77"/>
      <c r="J75" s="139"/>
      <c r="K75" s="86"/>
      <c r="L75" s="94"/>
      <c r="M75" s="97"/>
      <c r="N75" s="131"/>
    </row>
    <row r="76" spans="2:14" s="26" customFormat="1" ht="16.8" customHeight="1" thickBot="1" x14ac:dyDescent="0.5">
      <c r="B76" s="25" t="s">
        <v>7</v>
      </c>
      <c r="C76" s="72"/>
      <c r="D76" s="73"/>
      <c r="E76" s="73"/>
      <c r="F76" s="73"/>
      <c r="G76" s="73"/>
      <c r="H76" s="73"/>
      <c r="I76" s="74"/>
      <c r="J76" s="137"/>
      <c r="K76" s="86">
        <f t="shared" ref="K76" si="47">2-COUNTIF(C77,"*対象外*")-COUNTIF(I77,"*対象外*")-COUNTIF(C77,"休日休工")-COUNTIF(I77,"休日休工")-COUNTIF(C76,"")-COUNTIF(I76,"")</f>
        <v>0</v>
      </c>
      <c r="L76" s="92">
        <f>COUNTIFS(C76:I76,"&gt;"&amp;0)-COUNTIF(C77:I77,"対象外")-COUNTIF(C77:I77,"休日休工")</f>
        <v>0</v>
      </c>
      <c r="M76" s="95">
        <f t="shared" ref="M76" si="48">COUNTIF(C77:I77,"*休工*")-COUNTIF(C77:I77,"休日休工")</f>
        <v>0</v>
      </c>
      <c r="N76" s="131"/>
    </row>
    <row r="77" spans="2:14" s="26" customFormat="1" ht="16.8" customHeight="1" thickBot="1" x14ac:dyDescent="0.5">
      <c r="B77" s="42" t="s">
        <v>29</v>
      </c>
      <c r="C77" s="66"/>
      <c r="D77" s="67"/>
      <c r="E77" s="67"/>
      <c r="F77" s="67"/>
      <c r="G77" s="67"/>
      <c r="H77" s="67"/>
      <c r="I77" s="68"/>
      <c r="J77" s="138"/>
      <c r="K77" s="86"/>
      <c r="L77" s="93"/>
      <c r="M77" s="96"/>
      <c r="N77" s="131"/>
    </row>
    <row r="78" spans="2:14" s="26" customFormat="1" ht="16.8" customHeight="1" thickBot="1" x14ac:dyDescent="0.5">
      <c r="B78" s="45" t="s">
        <v>8</v>
      </c>
      <c r="C78" s="75"/>
      <c r="D78" s="76"/>
      <c r="E78" s="76"/>
      <c r="F78" s="76"/>
      <c r="G78" s="76"/>
      <c r="H78" s="76"/>
      <c r="I78" s="77"/>
      <c r="J78" s="139"/>
      <c r="K78" s="86"/>
      <c r="L78" s="94"/>
      <c r="M78" s="97"/>
      <c r="N78" s="131"/>
    </row>
    <row r="79" spans="2:14" s="26" customFormat="1" ht="16.8" customHeight="1" thickBot="1" x14ac:dyDescent="0.5">
      <c r="B79" s="46" t="s">
        <v>24</v>
      </c>
      <c r="C79" s="47"/>
      <c r="D79" s="47"/>
      <c r="E79" s="47"/>
      <c r="F79" s="47"/>
      <c r="G79" s="47"/>
      <c r="H79" s="47"/>
      <c r="I79" s="47"/>
      <c r="J79" s="48"/>
      <c r="K79" s="84">
        <f>SUM(K61:K78)</f>
        <v>4</v>
      </c>
      <c r="L79" s="49">
        <f>SUM(L61:L78)</f>
        <v>16</v>
      </c>
      <c r="M79" s="50">
        <f>SUM(M61:M78)</f>
        <v>5</v>
      </c>
      <c r="N79" s="51">
        <f>ROUND(M79/L79,4)</f>
        <v>0.3125</v>
      </c>
    </row>
    <row r="80" spans="2:14" s="26" customFormat="1" ht="16.8" customHeight="1" x14ac:dyDescent="0.45">
      <c r="J80" s="52"/>
      <c r="K80" s="53"/>
      <c r="L80" s="53"/>
      <c r="M80" s="53"/>
      <c r="N80" s="1"/>
    </row>
    <row r="81" spans="2:14" ht="14.4" customHeight="1" x14ac:dyDescent="0.45">
      <c r="B81" s="19"/>
    </row>
    <row r="82" spans="2:14" ht="14.4" customHeight="1" x14ac:dyDescent="0.45">
      <c r="B82" s="35"/>
      <c r="C82" s="26"/>
      <c r="D82" s="26"/>
      <c r="E82" s="26"/>
      <c r="F82" s="58"/>
      <c r="G82" s="26"/>
      <c r="H82" s="59"/>
    </row>
    <row r="83" spans="2:14" s="26" customFormat="1" ht="14.4" customHeight="1" x14ac:dyDescent="0.45">
      <c r="F83" s="58"/>
      <c r="H83" s="114"/>
      <c r="I83" s="114"/>
      <c r="N83" s="19"/>
    </row>
    <row r="84" spans="2:14" s="26" customFormat="1" ht="14.4" customHeight="1" x14ac:dyDescent="0.45">
      <c r="B84" s="35"/>
      <c r="F84" s="61"/>
      <c r="H84" s="60"/>
      <c r="I84" s="60"/>
      <c r="N84" s="19"/>
    </row>
    <row r="85" spans="2:14" x14ac:dyDescent="0.45">
      <c r="B85" s="35"/>
    </row>
  </sheetData>
  <sheetProtection sheet="1" objects="1" scenarios="1"/>
  <mergeCells count="129">
    <mergeCell ref="C5:G5"/>
    <mergeCell ref="I5:J5"/>
    <mergeCell ref="M5:N5"/>
    <mergeCell ref="M6:N6"/>
    <mergeCell ref="C7:G7"/>
    <mergeCell ref="I7:J7"/>
    <mergeCell ref="M7:N7"/>
    <mergeCell ref="C1:L1"/>
    <mergeCell ref="L2:N2"/>
    <mergeCell ref="C3:G3"/>
    <mergeCell ref="I3:J3"/>
    <mergeCell ref="M3:N3"/>
    <mergeCell ref="M4:N4"/>
    <mergeCell ref="M8:N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L10:M10"/>
    <mergeCell ref="N10:N12"/>
    <mergeCell ref="L11:M11"/>
    <mergeCell ref="K11:K12"/>
    <mergeCell ref="J13:J15"/>
    <mergeCell ref="K13:K15"/>
    <mergeCell ref="L13:L15"/>
    <mergeCell ref="M13:M15"/>
    <mergeCell ref="N13:N30"/>
    <mergeCell ref="J16:J18"/>
    <mergeCell ref="M22:M24"/>
    <mergeCell ref="J25:J27"/>
    <mergeCell ref="K25:K27"/>
    <mergeCell ref="L25:L27"/>
    <mergeCell ref="M25:M27"/>
    <mergeCell ref="K16:K18"/>
    <mergeCell ref="L16:L18"/>
    <mergeCell ref="M16:M18"/>
    <mergeCell ref="J19:J21"/>
    <mergeCell ref="K19:K21"/>
    <mergeCell ref="L19:L21"/>
    <mergeCell ref="M19:M21"/>
    <mergeCell ref="B34:B36"/>
    <mergeCell ref="C34:C36"/>
    <mergeCell ref="D34:D36"/>
    <mergeCell ref="E34:E36"/>
    <mergeCell ref="F34:F36"/>
    <mergeCell ref="G34:G36"/>
    <mergeCell ref="J22:J24"/>
    <mergeCell ref="K22:K24"/>
    <mergeCell ref="L22:L24"/>
    <mergeCell ref="H34:H36"/>
    <mergeCell ref="I34:I36"/>
    <mergeCell ref="J34:J36"/>
    <mergeCell ref="L34:M34"/>
    <mergeCell ref="K35:K36"/>
    <mergeCell ref="N34:N36"/>
    <mergeCell ref="L35:M35"/>
    <mergeCell ref="J28:J30"/>
    <mergeCell ref="K28:K30"/>
    <mergeCell ref="L28:L30"/>
    <mergeCell ref="M28:M30"/>
    <mergeCell ref="J37:J39"/>
    <mergeCell ref="K37:K39"/>
    <mergeCell ref="L37:L39"/>
    <mergeCell ref="M37:M39"/>
    <mergeCell ref="N37:N54"/>
    <mergeCell ref="J40:J42"/>
    <mergeCell ref="K40:K42"/>
    <mergeCell ref="L40:L42"/>
    <mergeCell ref="M40:M42"/>
    <mergeCell ref="J43:J45"/>
    <mergeCell ref="M49:M51"/>
    <mergeCell ref="J52:J54"/>
    <mergeCell ref="K52:K54"/>
    <mergeCell ref="L52:L54"/>
    <mergeCell ref="M52:M54"/>
    <mergeCell ref="K43:K45"/>
    <mergeCell ref="L43:L45"/>
    <mergeCell ref="M43:M45"/>
    <mergeCell ref="J46:J48"/>
    <mergeCell ref="K46:K48"/>
    <mergeCell ref="L46:L48"/>
    <mergeCell ref="M46:M48"/>
    <mergeCell ref="B58:B60"/>
    <mergeCell ref="C58:C60"/>
    <mergeCell ref="D58:D60"/>
    <mergeCell ref="E58:E60"/>
    <mergeCell ref="F58:F60"/>
    <mergeCell ref="G58:G60"/>
    <mergeCell ref="J49:J51"/>
    <mergeCell ref="K49:K51"/>
    <mergeCell ref="L49:L51"/>
    <mergeCell ref="N61:N78"/>
    <mergeCell ref="J64:J66"/>
    <mergeCell ref="K64:K66"/>
    <mergeCell ref="L64:L66"/>
    <mergeCell ref="M64:M66"/>
    <mergeCell ref="J67:J69"/>
    <mergeCell ref="H58:H60"/>
    <mergeCell ref="I58:I60"/>
    <mergeCell ref="J58:J60"/>
    <mergeCell ref="L58:M58"/>
    <mergeCell ref="N58:N60"/>
    <mergeCell ref="L59:M59"/>
    <mergeCell ref="K67:K69"/>
    <mergeCell ref="L67:L69"/>
    <mergeCell ref="M67:M69"/>
    <mergeCell ref="J70:J72"/>
    <mergeCell ref="K70:K72"/>
    <mergeCell ref="L70:L72"/>
    <mergeCell ref="M70:M72"/>
    <mergeCell ref="J61:J63"/>
    <mergeCell ref="K61:K63"/>
    <mergeCell ref="L61:L63"/>
    <mergeCell ref="M61:M63"/>
    <mergeCell ref="H83:I83"/>
    <mergeCell ref="J73:J75"/>
    <mergeCell ref="K73:K75"/>
    <mergeCell ref="L73:L75"/>
    <mergeCell ref="M73:M75"/>
    <mergeCell ref="J76:J78"/>
    <mergeCell ref="K76:K78"/>
    <mergeCell ref="L76:L78"/>
    <mergeCell ref="M76:M78"/>
    <mergeCell ref="K59:K60"/>
  </mergeCells>
  <phoneticPr fontId="2"/>
  <conditionalFormatting sqref="A10:J31 L10:XFD31 A34:J55 L34:XFD55 A58:J79 L58:XFD79 A1:XFD9 A32:XFD33 A56:XFD57 A80:XFD1048576">
    <cfRule type="cellIs" dxfId="111" priority="64" operator="equal">
      <formula>"施工完了"</formula>
    </cfRule>
    <cfRule type="cellIs" dxfId="110" priority="65" operator="equal">
      <formula>"施工開始"</formula>
    </cfRule>
    <cfRule type="expression" dxfId="109" priority="66">
      <formula>A1="休日休工"</formula>
    </cfRule>
    <cfRule type="expression" dxfId="108" priority="67">
      <formula>A1="天候休工"</formula>
    </cfRule>
    <cfRule type="expression" dxfId="107" priority="68">
      <formula>A1="振替休工"</formula>
    </cfRule>
    <cfRule type="expression" dxfId="106" priority="69">
      <formula>A1="休工"</formula>
    </cfRule>
    <cfRule type="expression" dxfId="105" priority="70">
      <formula>A1="対象外"</formula>
    </cfRule>
  </conditionalFormatting>
  <conditionalFormatting sqref="K10:K11 K13:K30">
    <cfRule type="cellIs" dxfId="104" priority="57" operator="equal">
      <formula>"施工完了"</formula>
    </cfRule>
    <cfRule type="cellIs" dxfId="103" priority="58" operator="equal">
      <formula>"施工開始"</formula>
    </cfRule>
    <cfRule type="expression" dxfId="102" priority="59">
      <formula>K10="休日休工"</formula>
    </cfRule>
    <cfRule type="expression" dxfId="101" priority="60">
      <formula>K10="天候休工"</formula>
    </cfRule>
    <cfRule type="expression" dxfId="100" priority="61">
      <formula>K10="振替休工"</formula>
    </cfRule>
    <cfRule type="expression" dxfId="99" priority="62">
      <formula>K10="休工"</formula>
    </cfRule>
    <cfRule type="expression" dxfId="98" priority="63">
      <formula>K10="対象外"</formula>
    </cfRule>
  </conditionalFormatting>
  <conditionalFormatting sqref="K31">
    <cfRule type="cellIs" dxfId="97" priority="43" operator="equal">
      <formula>"施工完了"</formula>
    </cfRule>
    <cfRule type="cellIs" dxfId="96" priority="44" operator="equal">
      <formula>"施工開始"</formula>
    </cfRule>
    <cfRule type="expression" dxfId="95" priority="45">
      <formula>K31="休日休工"</formula>
    </cfRule>
    <cfRule type="expression" dxfId="94" priority="46">
      <formula>K31="天候休工"</formula>
    </cfRule>
    <cfRule type="expression" dxfId="93" priority="47">
      <formula>K31="振替休工"</formula>
    </cfRule>
    <cfRule type="expression" dxfId="92" priority="48">
      <formula>K31="休工"</formula>
    </cfRule>
    <cfRule type="expression" dxfId="91" priority="49">
      <formula>K31="対象外"</formula>
    </cfRule>
  </conditionalFormatting>
  <conditionalFormatting sqref="K34:K35 K37:K54">
    <cfRule type="cellIs" dxfId="90" priority="36" operator="equal">
      <formula>"施工完了"</formula>
    </cfRule>
    <cfRule type="cellIs" dxfId="89" priority="37" operator="equal">
      <formula>"施工開始"</formula>
    </cfRule>
    <cfRule type="expression" dxfId="88" priority="38">
      <formula>K34="休日休工"</formula>
    </cfRule>
    <cfRule type="expression" dxfId="87" priority="39">
      <formula>K34="天候休工"</formula>
    </cfRule>
    <cfRule type="expression" dxfId="86" priority="40">
      <formula>K34="振替休工"</formula>
    </cfRule>
    <cfRule type="expression" dxfId="85" priority="41">
      <formula>K34="休工"</formula>
    </cfRule>
    <cfRule type="expression" dxfId="84" priority="42">
      <formula>K34="対象外"</formula>
    </cfRule>
  </conditionalFormatting>
  <conditionalFormatting sqref="K55">
    <cfRule type="cellIs" dxfId="83" priority="22" operator="equal">
      <formula>"施工完了"</formula>
    </cfRule>
    <cfRule type="cellIs" dxfId="82" priority="23" operator="equal">
      <formula>"施工開始"</formula>
    </cfRule>
    <cfRule type="expression" dxfId="81" priority="24">
      <formula>K55="休日休工"</formula>
    </cfRule>
    <cfRule type="expression" dxfId="80" priority="25">
      <formula>K55="天候休工"</formula>
    </cfRule>
    <cfRule type="expression" dxfId="79" priority="26">
      <formula>K55="振替休工"</formula>
    </cfRule>
    <cfRule type="expression" dxfId="78" priority="27">
      <formula>K55="休工"</formula>
    </cfRule>
    <cfRule type="expression" dxfId="77" priority="28">
      <formula>K55="対象外"</formula>
    </cfRule>
  </conditionalFormatting>
  <conditionalFormatting sqref="K58:K59 K61:K78">
    <cfRule type="cellIs" dxfId="76" priority="15" operator="equal">
      <formula>"施工完了"</formula>
    </cfRule>
    <cfRule type="cellIs" dxfId="75" priority="16" operator="equal">
      <formula>"施工開始"</formula>
    </cfRule>
    <cfRule type="expression" dxfId="74" priority="17">
      <formula>K58="休日休工"</formula>
    </cfRule>
    <cfRule type="expression" dxfId="73" priority="18">
      <formula>K58="天候休工"</formula>
    </cfRule>
    <cfRule type="expression" dxfId="72" priority="19">
      <formula>K58="振替休工"</formula>
    </cfRule>
    <cfRule type="expression" dxfId="71" priority="20">
      <formula>K58="休工"</formula>
    </cfRule>
    <cfRule type="expression" dxfId="70" priority="21">
      <formula>K58="対象外"</formula>
    </cfRule>
  </conditionalFormatting>
  <conditionalFormatting sqref="K79">
    <cfRule type="cellIs" dxfId="69" priority="1" operator="equal">
      <formula>"施工完了"</formula>
    </cfRule>
    <cfRule type="cellIs" dxfId="68" priority="2" operator="equal">
      <formula>"施工開始"</formula>
    </cfRule>
    <cfRule type="expression" dxfId="67" priority="3">
      <formula>K79="休日休工"</formula>
    </cfRule>
    <cfRule type="expression" dxfId="66" priority="4">
      <formula>K79="天候休工"</formula>
    </cfRule>
    <cfRule type="expression" dxfId="65" priority="5">
      <formula>K79="振替休工"</formula>
    </cfRule>
    <cfRule type="expression" dxfId="64" priority="6">
      <formula>K79="休工"</formula>
    </cfRule>
    <cfRule type="expression" dxfId="63" priority="7">
      <formula>K79="対象外"</formula>
    </cfRule>
  </conditionalFormatting>
  <pageMargins left="0.78740157480314965" right="0.78740157480314965" top="0.59055118110236227" bottom="0.39370078740157483" header="0.31496062992125984" footer="0.11811023622047245"/>
  <pageSetup paperSize="9" scale="5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F8C4C5-F0F5-42B6-B60A-FB73227324D3}">
          <x14:formula1>
            <xm:f>'リスト（消さないこと）'!$A$2:$A$6</xm:f>
          </x14:formula1>
          <xm:sqref>C14:I14 C50:I50 C47:I47 C41:I41 C29:I29 C26:I26 C23:I23 C53:I53 C17:I17 C62:I62 C77:I77 C74:I74 C71:I71 C65:I65 C38:I38 C20:I20 C44:I44 C68:I68</xm:sqref>
        </x14:dataValidation>
        <x14:dataValidation type="list" allowBlank="1" showInputMessage="1" showErrorMessage="1" xr:uid="{9BC83AAA-0F50-47DD-852C-0584BB6DA970}">
          <x14:formula1>
            <xm:f>'リスト（消さないこと）'!$B$2:$B$5</xm:f>
          </x14:formula1>
          <xm:sqref>C15:I15 C18:I18 C21:I21 C24:I24 C27:I27 C30:I30 C39:I39 C42:I42 C45:I45 C48:I48 C51:I51 C54:I54 C63:I63 C66:I66 C69:I69 C72:I72 C75:I75 C78:I78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A6DEF-5770-4CCD-8CC2-67CF07D01C6D}">
  <sheetPr>
    <pageSetUpPr fitToPage="1"/>
  </sheetPr>
  <dimension ref="B1:P85"/>
  <sheetViews>
    <sheetView view="pageBreakPreview" zoomScale="75" zoomScaleNormal="100" zoomScaleSheetLayoutView="75" workbookViewId="0">
      <pane xSplit="1" ySplit="9" topLeftCell="B52" activePane="bottomRight" state="frozen"/>
      <selection pane="topRight" activeCell="B1" sqref="B1"/>
      <selection pane="bottomLeft" activeCell="A10" sqref="A10"/>
      <selection pane="bottomRight" activeCell="R28" sqref="R28"/>
    </sheetView>
  </sheetViews>
  <sheetFormatPr defaultColWidth="9" defaultRowHeight="12" x14ac:dyDescent="0.45"/>
  <cols>
    <col min="1" max="1" width="2.5" style="19" customWidth="1"/>
    <col min="2" max="2" width="13.5" style="26" customWidth="1"/>
    <col min="3" max="3" width="9.5" style="19" bestFit="1" customWidth="1"/>
    <col min="4" max="4" width="9" style="19"/>
    <col min="5" max="5" width="9.5" style="19" bestFit="1" customWidth="1"/>
    <col min="6" max="9" width="9" style="19"/>
    <col min="10" max="10" width="22.69921875" style="19" customWidth="1"/>
    <col min="11" max="14" width="10.19921875" style="19" customWidth="1"/>
    <col min="15" max="15" width="2.3984375" style="19" customWidth="1"/>
    <col min="16" max="16384" width="9" style="19"/>
  </cols>
  <sheetData>
    <row r="1" spans="2:16" ht="25.8" customHeight="1" thickBot="1" x14ac:dyDescent="0.5">
      <c r="B1" s="19"/>
      <c r="C1" s="102" t="s">
        <v>53</v>
      </c>
      <c r="D1" s="102"/>
      <c r="E1" s="102"/>
      <c r="F1" s="102"/>
      <c r="G1" s="102"/>
      <c r="H1" s="102"/>
      <c r="I1" s="102"/>
      <c r="J1" s="102"/>
      <c r="K1" s="102"/>
      <c r="L1" s="102"/>
      <c r="M1" s="20"/>
      <c r="N1" s="20"/>
      <c r="O1" s="20"/>
      <c r="P1" s="21"/>
    </row>
    <row r="2" spans="2:16" ht="16.8" customHeight="1" thickBot="1" x14ac:dyDescent="0.5">
      <c r="B2" s="22"/>
      <c r="L2" s="87" t="s">
        <v>33</v>
      </c>
      <c r="M2" s="88"/>
      <c r="N2" s="89"/>
    </row>
    <row r="3" spans="2:16" ht="16.8" customHeight="1" x14ac:dyDescent="0.45">
      <c r="B3" s="23" t="s">
        <v>16</v>
      </c>
      <c r="C3" s="146" t="s">
        <v>56</v>
      </c>
      <c r="D3" s="146"/>
      <c r="E3" s="146"/>
      <c r="F3" s="146"/>
      <c r="G3" s="146"/>
      <c r="H3" s="24" t="s">
        <v>42</v>
      </c>
      <c r="I3" s="145" t="s">
        <v>43</v>
      </c>
      <c r="J3" s="145"/>
      <c r="L3" s="25" t="s">
        <v>36</v>
      </c>
      <c r="M3" s="90" t="s">
        <v>34</v>
      </c>
      <c r="N3" s="91"/>
    </row>
    <row r="4" spans="2:16" ht="16.8" customHeight="1" x14ac:dyDescent="0.45">
      <c r="C4" s="27"/>
      <c r="D4" s="27"/>
      <c r="E4" s="27"/>
      <c r="F4" s="27"/>
      <c r="G4" s="27"/>
      <c r="H4" s="28"/>
      <c r="I4" s="29"/>
      <c r="J4" s="29"/>
      <c r="L4" s="30" t="s">
        <v>9</v>
      </c>
      <c r="M4" s="108" t="s">
        <v>41</v>
      </c>
      <c r="N4" s="109"/>
    </row>
    <row r="5" spans="2:16" ht="16.8" customHeight="1" x14ac:dyDescent="0.45">
      <c r="B5" s="23" t="s">
        <v>22</v>
      </c>
      <c r="C5" s="145" t="s">
        <v>52</v>
      </c>
      <c r="D5" s="145"/>
      <c r="E5" s="145"/>
      <c r="F5" s="145"/>
      <c r="G5" s="145"/>
      <c r="H5" s="23" t="s">
        <v>23</v>
      </c>
      <c r="I5" s="145" t="s">
        <v>19</v>
      </c>
      <c r="J5" s="145"/>
      <c r="L5" s="31" t="s">
        <v>13</v>
      </c>
      <c r="M5" s="108" t="s">
        <v>38</v>
      </c>
      <c r="N5" s="109"/>
    </row>
    <row r="6" spans="2:16" ht="16.8" customHeight="1" x14ac:dyDescent="0.45">
      <c r="B6" s="23"/>
      <c r="C6" s="32"/>
      <c r="D6" s="32"/>
      <c r="E6" s="32"/>
      <c r="F6" s="32"/>
      <c r="G6" s="32"/>
      <c r="H6" s="23"/>
      <c r="I6" s="32"/>
      <c r="J6" s="32"/>
      <c r="L6" s="33" t="s">
        <v>11</v>
      </c>
      <c r="M6" s="108" t="s">
        <v>40</v>
      </c>
      <c r="N6" s="109"/>
    </row>
    <row r="7" spans="2:16" ht="16.8" customHeight="1" x14ac:dyDescent="0.45">
      <c r="B7" s="23" t="s">
        <v>17</v>
      </c>
      <c r="C7" s="145" t="s">
        <v>20</v>
      </c>
      <c r="D7" s="145"/>
      <c r="E7" s="145"/>
      <c r="F7" s="145"/>
      <c r="G7" s="145"/>
      <c r="H7" s="23" t="s">
        <v>18</v>
      </c>
      <c r="I7" s="145" t="s">
        <v>51</v>
      </c>
      <c r="J7" s="145"/>
      <c r="L7" s="34" t="s">
        <v>21</v>
      </c>
      <c r="M7" s="108" t="s">
        <v>39</v>
      </c>
      <c r="N7" s="109"/>
    </row>
    <row r="8" spans="2:16" ht="16.8" customHeight="1" thickBot="1" x14ac:dyDescent="0.5">
      <c r="B8" s="23"/>
      <c r="C8" s="35"/>
      <c r="D8" s="35"/>
      <c r="E8" s="35"/>
      <c r="F8" s="35"/>
      <c r="G8" s="35"/>
      <c r="H8" s="23"/>
      <c r="I8" s="35"/>
      <c r="J8" s="35"/>
      <c r="K8" s="35"/>
      <c r="L8" s="36" t="s">
        <v>15</v>
      </c>
      <c r="M8" s="110" t="s">
        <v>35</v>
      </c>
      <c r="N8" s="111"/>
    </row>
    <row r="9" spans="2:16" ht="16.8" customHeight="1" thickBot="1" x14ac:dyDescent="0.5">
      <c r="B9" s="37"/>
      <c r="E9" s="38"/>
      <c r="F9" s="35"/>
      <c r="G9" s="35"/>
      <c r="H9" s="23"/>
      <c r="I9" s="35"/>
      <c r="J9" s="35"/>
      <c r="K9" s="23"/>
      <c r="L9" s="23"/>
      <c r="N9" s="39"/>
    </row>
    <row r="10" spans="2:16" ht="16.8" customHeight="1" x14ac:dyDescent="0.45">
      <c r="B10" s="141" t="s">
        <v>45</v>
      </c>
      <c r="C10" s="118" t="s">
        <v>0</v>
      </c>
      <c r="D10" s="121" t="s">
        <v>1</v>
      </c>
      <c r="E10" s="121" t="s">
        <v>2</v>
      </c>
      <c r="F10" s="121" t="s">
        <v>3</v>
      </c>
      <c r="G10" s="121" t="s">
        <v>4</v>
      </c>
      <c r="H10" s="121" t="s">
        <v>5</v>
      </c>
      <c r="I10" s="124" t="s">
        <v>6</v>
      </c>
      <c r="J10" s="134" t="s">
        <v>8</v>
      </c>
      <c r="K10" s="85" t="s">
        <v>57</v>
      </c>
      <c r="L10" s="112" t="s">
        <v>31</v>
      </c>
      <c r="M10" s="113"/>
      <c r="N10" s="127" t="s">
        <v>30</v>
      </c>
    </row>
    <row r="11" spans="2:16" ht="16.8" customHeight="1" x14ac:dyDescent="0.45">
      <c r="B11" s="142"/>
      <c r="C11" s="119"/>
      <c r="D11" s="122"/>
      <c r="E11" s="122"/>
      <c r="F11" s="122"/>
      <c r="G11" s="122"/>
      <c r="H11" s="122"/>
      <c r="I11" s="125"/>
      <c r="J11" s="135"/>
      <c r="K11" s="100" t="s">
        <v>32</v>
      </c>
      <c r="L11" s="98" t="s">
        <v>12</v>
      </c>
      <c r="M11" s="99"/>
      <c r="N11" s="128"/>
    </row>
    <row r="12" spans="2:16" s="26" customFormat="1" ht="16.8" customHeight="1" thickBot="1" x14ac:dyDescent="0.5">
      <c r="B12" s="143"/>
      <c r="C12" s="120"/>
      <c r="D12" s="123"/>
      <c r="E12" s="123"/>
      <c r="F12" s="123"/>
      <c r="G12" s="123"/>
      <c r="H12" s="123"/>
      <c r="I12" s="126"/>
      <c r="J12" s="136"/>
      <c r="K12" s="101"/>
      <c r="L12" s="40" t="s">
        <v>37</v>
      </c>
      <c r="M12" s="41" t="s">
        <v>10</v>
      </c>
      <c r="N12" s="129"/>
    </row>
    <row r="13" spans="2:16" s="26" customFormat="1" ht="16.8" customHeight="1" thickBot="1" x14ac:dyDescent="0.5">
      <c r="B13" s="25" t="s">
        <v>7</v>
      </c>
      <c r="C13" s="63"/>
      <c r="D13" s="64"/>
      <c r="E13" s="64">
        <v>45839</v>
      </c>
      <c r="F13" s="64">
        <f>E13+1</f>
        <v>45840</v>
      </c>
      <c r="G13" s="64">
        <f t="shared" ref="G13:I13" si="0">F13+1</f>
        <v>45841</v>
      </c>
      <c r="H13" s="64">
        <f t="shared" si="0"/>
        <v>45842</v>
      </c>
      <c r="I13" s="65">
        <f t="shared" si="0"/>
        <v>45843</v>
      </c>
      <c r="J13" s="140"/>
      <c r="K13" s="86">
        <f>2-COUNTIF(C14,"*対象外*")-COUNTIF(I14,"*対象外*")-COUNTIF(C14,"休日休工")-COUNTIF(I14,"休日休工")-COUNTIF(C13,"")-COUNTIF(I13,"")</f>
        <v>0</v>
      </c>
      <c r="L13" s="92">
        <f>COUNTIFS(C13:I13,"&gt;"&amp;0)-COUNTIF(C14:I14,"対象外")-COUNTIF(C14:I14,"休日休工")</f>
        <v>0</v>
      </c>
      <c r="M13" s="95">
        <f t="shared" ref="M13" si="1">COUNTIF(C14:I14,"*休工*")-COUNTIF(C14:I14,"休日休工")</f>
        <v>0</v>
      </c>
      <c r="N13" s="130" t="str">
        <f>IF(N31&gt;=0.285,"達成",IF(M31&gt;=K31,"達成","未達成"))</f>
        <v>達成</v>
      </c>
    </row>
    <row r="14" spans="2:16" s="26" customFormat="1" ht="16.8" customHeight="1" thickBot="1" x14ac:dyDescent="0.5">
      <c r="B14" s="42" t="s">
        <v>29</v>
      </c>
      <c r="C14" s="66"/>
      <c r="D14" s="67"/>
      <c r="E14" s="67" t="s">
        <v>15</v>
      </c>
      <c r="F14" s="67" t="s">
        <v>15</v>
      </c>
      <c r="G14" s="67" t="s">
        <v>15</v>
      </c>
      <c r="H14" s="67" t="s">
        <v>15</v>
      </c>
      <c r="I14" s="68" t="s">
        <v>15</v>
      </c>
      <c r="J14" s="144"/>
      <c r="K14" s="86"/>
      <c r="L14" s="93"/>
      <c r="M14" s="96"/>
      <c r="N14" s="131"/>
    </row>
    <row r="15" spans="2:16" s="26" customFormat="1" ht="16.8" customHeight="1" thickBot="1" x14ac:dyDescent="0.5">
      <c r="B15" s="43" t="s">
        <v>8</v>
      </c>
      <c r="C15" s="69"/>
      <c r="D15" s="70"/>
      <c r="E15" s="70" t="s">
        <v>48</v>
      </c>
      <c r="F15" s="70" t="s">
        <v>48</v>
      </c>
      <c r="G15" s="70" t="s">
        <v>48</v>
      </c>
      <c r="H15" s="70" t="s">
        <v>48</v>
      </c>
      <c r="I15" s="71" t="s">
        <v>48</v>
      </c>
      <c r="J15" s="144"/>
      <c r="K15" s="86"/>
      <c r="L15" s="94"/>
      <c r="M15" s="97"/>
      <c r="N15" s="131"/>
    </row>
    <row r="16" spans="2:16" s="26" customFormat="1" ht="16.8" customHeight="1" thickBot="1" x14ac:dyDescent="0.5">
      <c r="B16" s="44" t="s">
        <v>26</v>
      </c>
      <c r="C16" s="72">
        <f>I13+1</f>
        <v>45844</v>
      </c>
      <c r="D16" s="73">
        <f t="shared" ref="D16:I16" si="2">C16+1</f>
        <v>45845</v>
      </c>
      <c r="E16" s="73">
        <f t="shared" si="2"/>
        <v>45846</v>
      </c>
      <c r="F16" s="73">
        <f t="shared" si="2"/>
        <v>45847</v>
      </c>
      <c r="G16" s="73">
        <f t="shared" si="2"/>
        <v>45848</v>
      </c>
      <c r="H16" s="73">
        <f t="shared" si="2"/>
        <v>45849</v>
      </c>
      <c r="I16" s="74">
        <f t="shared" si="2"/>
        <v>45850</v>
      </c>
      <c r="J16" s="137"/>
      <c r="K16" s="86">
        <f t="shared" ref="K16" si="3">2-COUNTIF(C17,"*対象外*")-COUNTIF(I17,"*対象外*")-COUNTIF(C17,"休日休工")-COUNTIF(I17,"休日休工")-COUNTIF(C16,"")-COUNTIF(I16,"")</f>
        <v>1</v>
      </c>
      <c r="L16" s="92">
        <f t="shared" ref="L16" si="4">COUNTIFS(C16:I16,"&gt;"&amp;0)-COUNTIF(C17:I17,"対象外")-COUNTIF(C17:I17,"休日休工")</f>
        <v>6</v>
      </c>
      <c r="M16" s="95">
        <f t="shared" ref="M16" si="5">COUNTIF(C17:I17,"*休工*")-COUNTIF(C17:I17,"休日休工")</f>
        <v>1</v>
      </c>
      <c r="N16" s="131"/>
    </row>
    <row r="17" spans="2:14" s="26" customFormat="1" ht="16.8" customHeight="1" thickBot="1" x14ac:dyDescent="0.5">
      <c r="B17" s="42" t="s">
        <v>29</v>
      </c>
      <c r="C17" s="66" t="s">
        <v>15</v>
      </c>
      <c r="D17" s="67"/>
      <c r="E17" s="67"/>
      <c r="F17" s="67"/>
      <c r="G17" s="67"/>
      <c r="H17" s="67"/>
      <c r="I17" s="68" t="s">
        <v>9</v>
      </c>
      <c r="J17" s="138"/>
      <c r="K17" s="86"/>
      <c r="L17" s="93"/>
      <c r="M17" s="96"/>
      <c r="N17" s="131"/>
    </row>
    <row r="18" spans="2:14" s="26" customFormat="1" ht="16.8" customHeight="1" thickBot="1" x14ac:dyDescent="0.5">
      <c r="B18" s="45" t="s">
        <v>8</v>
      </c>
      <c r="C18" s="75" t="s">
        <v>48</v>
      </c>
      <c r="D18" s="76" t="s">
        <v>27</v>
      </c>
      <c r="E18" s="76"/>
      <c r="F18" s="76"/>
      <c r="G18" s="76"/>
      <c r="H18" s="76"/>
      <c r="I18" s="77"/>
      <c r="J18" s="139"/>
      <c r="K18" s="86"/>
      <c r="L18" s="94"/>
      <c r="M18" s="97"/>
      <c r="N18" s="131"/>
    </row>
    <row r="19" spans="2:14" s="26" customFormat="1" ht="16.8" customHeight="1" thickBot="1" x14ac:dyDescent="0.5">
      <c r="B19" s="44" t="s">
        <v>26</v>
      </c>
      <c r="C19" s="72">
        <f>I16+1</f>
        <v>45851</v>
      </c>
      <c r="D19" s="73">
        <f t="shared" ref="D19:I19" si="6">C19+1</f>
        <v>45852</v>
      </c>
      <c r="E19" s="73">
        <f t="shared" si="6"/>
        <v>45853</v>
      </c>
      <c r="F19" s="73">
        <f t="shared" si="6"/>
        <v>45854</v>
      </c>
      <c r="G19" s="73">
        <f t="shared" si="6"/>
        <v>45855</v>
      </c>
      <c r="H19" s="73">
        <f t="shared" si="6"/>
        <v>45856</v>
      </c>
      <c r="I19" s="74">
        <f t="shared" si="6"/>
        <v>45857</v>
      </c>
      <c r="J19" s="137"/>
      <c r="K19" s="86">
        <f t="shared" ref="K19" si="7">2-COUNTIF(C20,"*対象外*")-COUNTIF(I20,"*対象外*")-COUNTIF(C20,"休日休工")-COUNTIF(I20,"休日休工")-COUNTIF(C19,"")-COUNTIF(I19,"")</f>
        <v>2</v>
      </c>
      <c r="L19" s="92">
        <f t="shared" ref="L19" si="8">COUNTIFS(C19:I19,"&gt;"&amp;0)-COUNTIF(C20:I20,"対象外")-COUNTIF(C20:I20,"休日休工")</f>
        <v>7</v>
      </c>
      <c r="M19" s="95">
        <f t="shared" ref="M19" si="9">COUNTIF(C20:I20,"*休工*")-COUNTIF(C20:I20,"休日休工")</f>
        <v>2</v>
      </c>
      <c r="N19" s="131"/>
    </row>
    <row r="20" spans="2:14" s="26" customFormat="1" ht="16.8" customHeight="1" thickBot="1" x14ac:dyDescent="0.5">
      <c r="B20" s="42" t="s">
        <v>29</v>
      </c>
      <c r="C20" s="66" t="s">
        <v>9</v>
      </c>
      <c r="D20" s="67"/>
      <c r="E20" s="67"/>
      <c r="F20" s="67"/>
      <c r="G20" s="67"/>
      <c r="H20" s="67"/>
      <c r="I20" s="68" t="s">
        <v>9</v>
      </c>
      <c r="J20" s="138"/>
      <c r="K20" s="86"/>
      <c r="L20" s="93"/>
      <c r="M20" s="96"/>
      <c r="N20" s="131"/>
    </row>
    <row r="21" spans="2:14" s="26" customFormat="1" ht="16.8" customHeight="1" thickBot="1" x14ac:dyDescent="0.5">
      <c r="B21" s="45" t="s">
        <v>8</v>
      </c>
      <c r="C21" s="75"/>
      <c r="D21" s="76"/>
      <c r="E21" s="76"/>
      <c r="F21" s="76"/>
      <c r="G21" s="76"/>
      <c r="H21" s="76"/>
      <c r="I21" s="77"/>
      <c r="J21" s="139"/>
      <c r="K21" s="86"/>
      <c r="L21" s="94"/>
      <c r="M21" s="97"/>
      <c r="N21" s="131"/>
    </row>
    <row r="22" spans="2:14" s="26" customFormat="1" ht="16.8" customHeight="1" thickBot="1" x14ac:dyDescent="0.5">
      <c r="B22" s="25" t="s">
        <v>7</v>
      </c>
      <c r="C22" s="63">
        <f>I19+1</f>
        <v>45858</v>
      </c>
      <c r="D22" s="64">
        <f t="shared" ref="D22:I22" si="10">C22+1</f>
        <v>45859</v>
      </c>
      <c r="E22" s="64">
        <f t="shared" si="10"/>
        <v>45860</v>
      </c>
      <c r="F22" s="64">
        <f t="shared" si="10"/>
        <v>45861</v>
      </c>
      <c r="G22" s="64">
        <f t="shared" si="10"/>
        <v>45862</v>
      </c>
      <c r="H22" s="64">
        <f t="shared" si="10"/>
        <v>45863</v>
      </c>
      <c r="I22" s="65">
        <f t="shared" si="10"/>
        <v>45864</v>
      </c>
      <c r="J22" s="137"/>
      <c r="K22" s="86">
        <f t="shared" ref="K22" si="11">2-COUNTIF(C23,"*対象外*")-COUNTIF(I23,"*対象外*")-COUNTIF(C23,"休日休工")-COUNTIF(I23,"休日休工")-COUNTIF(C22,"")-COUNTIF(I22,"")</f>
        <v>2</v>
      </c>
      <c r="L22" s="92">
        <f t="shared" ref="L22" si="12">COUNTIFS(C22:I22,"&gt;"&amp;0)-COUNTIF(C23:I23,"対象外")-COUNTIF(C23:I23,"休日休工")</f>
        <v>7</v>
      </c>
      <c r="M22" s="95">
        <f t="shared" ref="M22" si="13">COUNTIF(C23:I23,"*休工*")-COUNTIF(C23:I23,"休日休工")</f>
        <v>3</v>
      </c>
      <c r="N22" s="131"/>
    </row>
    <row r="23" spans="2:14" s="26" customFormat="1" ht="16.8" customHeight="1" thickBot="1" x14ac:dyDescent="0.5">
      <c r="B23" s="42" t="s">
        <v>29</v>
      </c>
      <c r="C23" s="66" t="s">
        <v>9</v>
      </c>
      <c r="D23" s="67"/>
      <c r="E23" s="67"/>
      <c r="F23" s="67"/>
      <c r="G23" s="67" t="s">
        <v>21</v>
      </c>
      <c r="H23" s="67"/>
      <c r="I23" s="68" t="s">
        <v>9</v>
      </c>
      <c r="J23" s="138"/>
      <c r="K23" s="86"/>
      <c r="L23" s="93"/>
      <c r="M23" s="96"/>
      <c r="N23" s="131"/>
    </row>
    <row r="24" spans="2:14" s="26" customFormat="1" ht="16.8" customHeight="1" thickBot="1" x14ac:dyDescent="0.5">
      <c r="B24" s="45" t="s">
        <v>8</v>
      </c>
      <c r="C24" s="75"/>
      <c r="D24" s="76"/>
      <c r="E24" s="76"/>
      <c r="F24" s="76"/>
      <c r="G24" s="76"/>
      <c r="H24" s="76"/>
      <c r="I24" s="77"/>
      <c r="J24" s="139"/>
      <c r="K24" s="86"/>
      <c r="L24" s="94"/>
      <c r="M24" s="97"/>
      <c r="N24" s="131"/>
    </row>
    <row r="25" spans="2:14" s="26" customFormat="1" ht="16.8" customHeight="1" thickBot="1" x14ac:dyDescent="0.5">
      <c r="B25" s="44" t="s">
        <v>7</v>
      </c>
      <c r="C25" s="72">
        <f>I22+1</f>
        <v>45865</v>
      </c>
      <c r="D25" s="73">
        <f t="shared" ref="D25:G25" si="14">C25+1</f>
        <v>45866</v>
      </c>
      <c r="E25" s="73">
        <f t="shared" si="14"/>
        <v>45867</v>
      </c>
      <c r="F25" s="73">
        <f t="shared" si="14"/>
        <v>45868</v>
      </c>
      <c r="G25" s="73">
        <f t="shared" si="14"/>
        <v>45869</v>
      </c>
      <c r="H25" s="73"/>
      <c r="I25" s="74"/>
      <c r="J25" s="137"/>
      <c r="K25" s="86">
        <f t="shared" ref="K25" si="15">2-COUNTIF(C26,"*対象外*")-COUNTIF(I26,"*対象外*")-COUNTIF(C26,"休日休工")-COUNTIF(I26,"休日休工")-COUNTIF(C25,"")-COUNTIF(I25,"")</f>
        <v>1</v>
      </c>
      <c r="L25" s="92">
        <f t="shared" ref="L25" si="16">COUNTIFS(C25:I25,"&gt;"&amp;0)-COUNTIF(C26:I26,"対象外")-COUNTIF(C26:I26,"休日休工")</f>
        <v>5</v>
      </c>
      <c r="M25" s="95">
        <f t="shared" ref="M25" si="17">COUNTIF(C26:I26,"*休工*")-COUNTIF(C26:I26,"休日休工")</f>
        <v>1</v>
      </c>
      <c r="N25" s="131"/>
    </row>
    <row r="26" spans="2:14" s="26" customFormat="1" ht="16.8" customHeight="1" thickBot="1" x14ac:dyDescent="0.5">
      <c r="B26" s="42" t="s">
        <v>29</v>
      </c>
      <c r="C26" s="66" t="s">
        <v>9</v>
      </c>
      <c r="D26" s="67"/>
      <c r="E26" s="67"/>
      <c r="F26" s="67"/>
      <c r="G26" s="67"/>
      <c r="H26" s="67"/>
      <c r="I26" s="68"/>
      <c r="J26" s="138"/>
      <c r="K26" s="86"/>
      <c r="L26" s="93"/>
      <c r="M26" s="96"/>
      <c r="N26" s="131"/>
    </row>
    <row r="27" spans="2:14" s="26" customFormat="1" ht="16.8" customHeight="1" thickBot="1" x14ac:dyDescent="0.5">
      <c r="B27" s="45" t="s">
        <v>8</v>
      </c>
      <c r="C27" s="75"/>
      <c r="D27" s="76"/>
      <c r="E27" s="76"/>
      <c r="F27" s="76"/>
      <c r="G27" s="76"/>
      <c r="H27" s="76"/>
      <c r="I27" s="77"/>
      <c r="J27" s="139"/>
      <c r="K27" s="86"/>
      <c r="L27" s="94"/>
      <c r="M27" s="97"/>
      <c r="N27" s="131"/>
    </row>
    <row r="28" spans="2:14" s="26" customFormat="1" ht="16.8" customHeight="1" thickBot="1" x14ac:dyDescent="0.5">
      <c r="B28" s="25" t="s">
        <v>7</v>
      </c>
      <c r="C28" s="72"/>
      <c r="D28" s="73"/>
      <c r="E28" s="73"/>
      <c r="F28" s="73"/>
      <c r="G28" s="73"/>
      <c r="H28" s="73"/>
      <c r="I28" s="74"/>
      <c r="J28" s="137"/>
      <c r="K28" s="86">
        <f t="shared" ref="K28" si="18">2-COUNTIF(C29,"*対象外*")-COUNTIF(I29,"*対象外*")-COUNTIF(C29,"休日休工")-COUNTIF(I29,"休日休工")-COUNTIF(C28,"")-COUNTIF(I28,"")</f>
        <v>0</v>
      </c>
      <c r="L28" s="92">
        <f t="shared" ref="L28" si="19">COUNTIFS(C28:I28,"&gt;"&amp;0)-COUNTIF(C29:I29,"対象外")-COUNTIF(C29:I29,"休日休工")</f>
        <v>0</v>
      </c>
      <c r="M28" s="95">
        <f t="shared" ref="M28" si="20">COUNTIF(C29:I29,"*休工*")-COUNTIF(C29:I29,"休日休工")</f>
        <v>0</v>
      </c>
      <c r="N28" s="131"/>
    </row>
    <row r="29" spans="2:14" s="26" customFormat="1" ht="16.8" customHeight="1" thickBot="1" x14ac:dyDescent="0.5">
      <c r="B29" s="42" t="s">
        <v>29</v>
      </c>
      <c r="C29" s="66"/>
      <c r="D29" s="67"/>
      <c r="E29" s="67"/>
      <c r="F29" s="67"/>
      <c r="G29" s="67"/>
      <c r="H29" s="67"/>
      <c r="I29" s="68"/>
      <c r="J29" s="138"/>
      <c r="K29" s="86"/>
      <c r="L29" s="93"/>
      <c r="M29" s="96"/>
      <c r="N29" s="131"/>
    </row>
    <row r="30" spans="2:14" s="26" customFormat="1" ht="16.8" customHeight="1" thickBot="1" x14ac:dyDescent="0.5">
      <c r="B30" s="45" t="s">
        <v>8</v>
      </c>
      <c r="C30" s="75"/>
      <c r="D30" s="76"/>
      <c r="E30" s="76"/>
      <c r="F30" s="76"/>
      <c r="G30" s="76"/>
      <c r="H30" s="76"/>
      <c r="I30" s="77"/>
      <c r="J30" s="139"/>
      <c r="K30" s="86"/>
      <c r="L30" s="94"/>
      <c r="M30" s="97"/>
      <c r="N30" s="131"/>
    </row>
    <row r="31" spans="2:14" s="26" customFormat="1" ht="16.8" customHeight="1" thickBot="1" x14ac:dyDescent="0.5">
      <c r="B31" s="46" t="s">
        <v>24</v>
      </c>
      <c r="C31" s="47"/>
      <c r="D31" s="47"/>
      <c r="E31" s="47"/>
      <c r="F31" s="47"/>
      <c r="G31" s="47"/>
      <c r="H31" s="47"/>
      <c r="I31" s="47"/>
      <c r="J31" s="48"/>
      <c r="K31" s="84">
        <f>SUM(K13:K30)</f>
        <v>6</v>
      </c>
      <c r="L31" s="49">
        <f>SUM(L13:L30)</f>
        <v>25</v>
      </c>
      <c r="M31" s="50">
        <f>SUM(M13:M30)</f>
        <v>7</v>
      </c>
      <c r="N31" s="51">
        <f>ROUND(M31/L31,4)</f>
        <v>0.28000000000000003</v>
      </c>
    </row>
    <row r="32" spans="2:14" s="26" customFormat="1" ht="16.8" customHeight="1" x14ac:dyDescent="0.45">
      <c r="J32" s="52"/>
      <c r="K32" s="53"/>
      <c r="L32" s="53"/>
      <c r="M32" s="53"/>
      <c r="N32" s="54"/>
    </row>
    <row r="33" spans="2:14" s="26" customFormat="1" ht="16.8" customHeight="1" thickBot="1" x14ac:dyDescent="0.5">
      <c r="B33" s="37"/>
      <c r="C33" s="55"/>
      <c r="D33" s="55"/>
      <c r="E33" s="55"/>
      <c r="F33" s="55"/>
      <c r="G33" s="55"/>
      <c r="H33" s="55"/>
      <c r="I33" s="55"/>
      <c r="J33" s="56"/>
      <c r="K33" s="57"/>
      <c r="L33" s="57"/>
      <c r="M33" s="57"/>
      <c r="N33" s="55"/>
    </row>
    <row r="34" spans="2:14" ht="16.8" customHeight="1" x14ac:dyDescent="0.45">
      <c r="B34" s="141" t="s">
        <v>50</v>
      </c>
      <c r="C34" s="118" t="s">
        <v>0</v>
      </c>
      <c r="D34" s="121" t="s">
        <v>1</v>
      </c>
      <c r="E34" s="121" t="s">
        <v>2</v>
      </c>
      <c r="F34" s="121" t="s">
        <v>3</v>
      </c>
      <c r="G34" s="121" t="s">
        <v>4</v>
      </c>
      <c r="H34" s="121" t="s">
        <v>5</v>
      </c>
      <c r="I34" s="124" t="s">
        <v>6</v>
      </c>
      <c r="J34" s="134" t="s">
        <v>8</v>
      </c>
      <c r="K34" s="85" t="s">
        <v>57</v>
      </c>
      <c r="L34" s="112" t="s">
        <v>31</v>
      </c>
      <c r="M34" s="113"/>
      <c r="N34" s="127" t="s">
        <v>30</v>
      </c>
    </row>
    <row r="35" spans="2:14" ht="16.8" customHeight="1" x14ac:dyDescent="0.45">
      <c r="B35" s="142"/>
      <c r="C35" s="119"/>
      <c r="D35" s="122"/>
      <c r="E35" s="122"/>
      <c r="F35" s="122"/>
      <c r="G35" s="122"/>
      <c r="H35" s="122"/>
      <c r="I35" s="125"/>
      <c r="J35" s="135"/>
      <c r="K35" s="100" t="s">
        <v>32</v>
      </c>
      <c r="L35" s="98" t="s">
        <v>12</v>
      </c>
      <c r="M35" s="99"/>
      <c r="N35" s="128"/>
    </row>
    <row r="36" spans="2:14" s="26" customFormat="1" ht="16.8" customHeight="1" thickBot="1" x14ac:dyDescent="0.5">
      <c r="B36" s="143"/>
      <c r="C36" s="120"/>
      <c r="D36" s="123"/>
      <c r="E36" s="123"/>
      <c r="F36" s="123"/>
      <c r="G36" s="123"/>
      <c r="H36" s="123"/>
      <c r="I36" s="126"/>
      <c r="J36" s="136"/>
      <c r="K36" s="101"/>
      <c r="L36" s="40" t="s">
        <v>37</v>
      </c>
      <c r="M36" s="41" t="s">
        <v>10</v>
      </c>
      <c r="N36" s="129"/>
    </row>
    <row r="37" spans="2:14" s="26" customFormat="1" ht="16.8" customHeight="1" thickBot="1" x14ac:dyDescent="0.5">
      <c r="B37" s="25" t="s">
        <v>7</v>
      </c>
      <c r="C37" s="63"/>
      <c r="D37" s="64"/>
      <c r="E37" s="64"/>
      <c r="F37" s="64"/>
      <c r="G37" s="64"/>
      <c r="H37" s="64">
        <v>45870</v>
      </c>
      <c r="I37" s="65">
        <f>H37+1</f>
        <v>45871</v>
      </c>
      <c r="J37" s="140"/>
      <c r="K37" s="86">
        <f>2-COUNTIF(C38,"*対象外*")-COUNTIF(I38,"*対象外*")-COUNTIF(C38,"休日休工")-COUNTIF(I38,"休日休工")-COUNTIF(C37,"")-COUNTIF(I37,"")</f>
        <v>1</v>
      </c>
      <c r="L37" s="92">
        <f t="shared" ref="L37" si="21">COUNTIFS(C37:I37,"&gt;"&amp;0)-COUNTIF(C38:I38,"対象外")-COUNTIF(C38:I38,"休日休工")</f>
        <v>2</v>
      </c>
      <c r="M37" s="95">
        <f t="shared" ref="M37" si="22">COUNTIF(C38:I38,"*休工*")-COUNTIF(C38:I38,"休日休工")</f>
        <v>0</v>
      </c>
      <c r="N37" s="130" t="str">
        <f>IF(N55&gt;=0.285,"達成",IF(M55&gt;=K55,"達成","未達成"))</f>
        <v>達成</v>
      </c>
    </row>
    <row r="38" spans="2:14" s="26" customFormat="1" ht="16.8" customHeight="1" thickBot="1" x14ac:dyDescent="0.5">
      <c r="B38" s="42" t="s">
        <v>29</v>
      </c>
      <c r="C38" s="66"/>
      <c r="D38" s="67"/>
      <c r="E38" s="67"/>
      <c r="F38" s="67"/>
      <c r="G38" s="67"/>
      <c r="H38" s="67"/>
      <c r="I38" s="68"/>
      <c r="J38" s="144"/>
      <c r="K38" s="86"/>
      <c r="L38" s="93"/>
      <c r="M38" s="96"/>
      <c r="N38" s="131"/>
    </row>
    <row r="39" spans="2:14" s="26" customFormat="1" ht="16.8" customHeight="1" thickBot="1" x14ac:dyDescent="0.5">
      <c r="B39" s="43" t="s">
        <v>8</v>
      </c>
      <c r="C39" s="69"/>
      <c r="D39" s="70"/>
      <c r="E39" s="70"/>
      <c r="F39" s="70"/>
      <c r="G39" s="70"/>
      <c r="H39" s="70"/>
      <c r="I39" s="71"/>
      <c r="J39" s="144"/>
      <c r="K39" s="86"/>
      <c r="L39" s="94"/>
      <c r="M39" s="97"/>
      <c r="N39" s="131"/>
    </row>
    <row r="40" spans="2:14" s="26" customFormat="1" ht="16.8" customHeight="1" thickBot="1" x14ac:dyDescent="0.5">
      <c r="B40" s="44" t="s">
        <v>7</v>
      </c>
      <c r="C40" s="72">
        <f>I37+1</f>
        <v>45872</v>
      </c>
      <c r="D40" s="73">
        <f t="shared" ref="D40:I40" si="23">C40+1</f>
        <v>45873</v>
      </c>
      <c r="E40" s="73">
        <f t="shared" si="23"/>
        <v>45874</v>
      </c>
      <c r="F40" s="73">
        <f t="shared" si="23"/>
        <v>45875</v>
      </c>
      <c r="G40" s="73">
        <f t="shared" si="23"/>
        <v>45876</v>
      </c>
      <c r="H40" s="73">
        <f t="shared" si="23"/>
        <v>45877</v>
      </c>
      <c r="I40" s="74">
        <f t="shared" si="23"/>
        <v>45878</v>
      </c>
      <c r="J40" s="137"/>
      <c r="K40" s="86">
        <f t="shared" ref="K40" si="24">2-COUNTIF(C41,"*対象外*")-COUNTIF(I41,"*対象外*")-COUNTIF(C41,"休日休工")-COUNTIF(I41,"休日休工")-COUNTIF(C40,"")-COUNTIF(I40,"")</f>
        <v>2</v>
      </c>
      <c r="L40" s="92">
        <f t="shared" ref="L40" si="25">COUNTIFS(C40:I40,"&gt;"&amp;0)-COUNTIF(C41:I41,"対象外")-COUNTIF(C41:I41,"休日休工")</f>
        <v>7</v>
      </c>
      <c r="M40" s="95">
        <f t="shared" ref="M40" si="26">COUNTIF(C41:I41,"*休工*")-COUNTIF(C41:I41,"休日休工")</f>
        <v>2</v>
      </c>
      <c r="N40" s="131"/>
    </row>
    <row r="41" spans="2:14" s="26" customFormat="1" ht="16.8" customHeight="1" thickBot="1" x14ac:dyDescent="0.5">
      <c r="B41" s="42" t="s">
        <v>29</v>
      </c>
      <c r="C41" s="66" t="s">
        <v>9</v>
      </c>
      <c r="D41" s="67"/>
      <c r="E41" s="67"/>
      <c r="F41" s="67"/>
      <c r="G41" s="67"/>
      <c r="H41" s="67"/>
      <c r="I41" s="68" t="s">
        <v>9</v>
      </c>
      <c r="J41" s="138"/>
      <c r="K41" s="86"/>
      <c r="L41" s="93"/>
      <c r="M41" s="96"/>
      <c r="N41" s="131"/>
    </row>
    <row r="42" spans="2:14" s="26" customFormat="1" ht="16.8" customHeight="1" thickBot="1" x14ac:dyDescent="0.5">
      <c r="B42" s="45" t="s">
        <v>8</v>
      </c>
      <c r="C42" s="75"/>
      <c r="D42" s="76"/>
      <c r="E42" s="76"/>
      <c r="F42" s="76"/>
      <c r="G42" s="76"/>
      <c r="H42" s="76"/>
      <c r="I42" s="77"/>
      <c r="J42" s="139"/>
      <c r="K42" s="86"/>
      <c r="L42" s="94"/>
      <c r="M42" s="97"/>
      <c r="N42" s="131"/>
    </row>
    <row r="43" spans="2:14" s="26" customFormat="1" ht="16.8" customHeight="1" thickBot="1" x14ac:dyDescent="0.5">
      <c r="B43" s="44" t="s">
        <v>7</v>
      </c>
      <c r="C43" s="72">
        <f>I40+1</f>
        <v>45879</v>
      </c>
      <c r="D43" s="73">
        <f t="shared" ref="D43:I43" si="27">C43+1</f>
        <v>45880</v>
      </c>
      <c r="E43" s="73">
        <f t="shared" si="27"/>
        <v>45881</v>
      </c>
      <c r="F43" s="73">
        <f t="shared" si="27"/>
        <v>45882</v>
      </c>
      <c r="G43" s="73">
        <f t="shared" si="27"/>
        <v>45883</v>
      </c>
      <c r="H43" s="73">
        <f t="shared" si="27"/>
        <v>45884</v>
      </c>
      <c r="I43" s="74">
        <f t="shared" si="27"/>
        <v>45885</v>
      </c>
      <c r="J43" s="137"/>
      <c r="K43" s="86">
        <f t="shared" ref="K43" si="28">2-COUNTIF(C44,"*対象外*")-COUNTIF(I44,"*対象外*")-COUNTIF(C44,"休日休工")-COUNTIF(I44,"休日休工")-COUNTIF(C43,"")-COUNTIF(I43,"")</f>
        <v>2</v>
      </c>
      <c r="L43" s="92">
        <f t="shared" ref="L43" si="29">COUNTIFS(C43:I43,"&gt;"&amp;0)-COUNTIF(C44:I44,"対象外")-COUNTIF(C44:I44,"休日休工")</f>
        <v>4</v>
      </c>
      <c r="M43" s="95">
        <f t="shared" ref="M43" si="30">COUNTIF(C44:I44,"*休工*")-COUNTIF(C44:I44,"休日休工")</f>
        <v>4</v>
      </c>
      <c r="N43" s="131"/>
    </row>
    <row r="44" spans="2:14" s="26" customFormat="1" ht="16.8" customHeight="1" thickBot="1" x14ac:dyDescent="0.5">
      <c r="B44" s="42" t="s">
        <v>29</v>
      </c>
      <c r="C44" s="66" t="s">
        <v>9</v>
      </c>
      <c r="D44" s="67" t="s">
        <v>9</v>
      </c>
      <c r="E44" s="67" t="s">
        <v>11</v>
      </c>
      <c r="F44" s="67" t="s">
        <v>13</v>
      </c>
      <c r="G44" s="67" t="s">
        <v>13</v>
      </c>
      <c r="H44" s="67" t="s">
        <v>13</v>
      </c>
      <c r="I44" s="68" t="s">
        <v>9</v>
      </c>
      <c r="J44" s="138"/>
      <c r="K44" s="86"/>
      <c r="L44" s="93"/>
      <c r="M44" s="96"/>
      <c r="N44" s="131"/>
    </row>
    <row r="45" spans="2:14" s="26" customFormat="1" ht="16.8" customHeight="1" thickBot="1" x14ac:dyDescent="0.5">
      <c r="B45" s="45" t="s">
        <v>8</v>
      </c>
      <c r="C45" s="75"/>
      <c r="D45" s="76"/>
      <c r="E45" s="76"/>
      <c r="F45" s="76"/>
      <c r="G45" s="76"/>
      <c r="H45" s="76"/>
      <c r="I45" s="77"/>
      <c r="J45" s="139"/>
      <c r="K45" s="86"/>
      <c r="L45" s="94"/>
      <c r="M45" s="97"/>
      <c r="N45" s="131"/>
    </row>
    <row r="46" spans="2:14" s="26" customFormat="1" ht="16.8" customHeight="1" thickBot="1" x14ac:dyDescent="0.5">
      <c r="B46" s="44" t="s">
        <v>26</v>
      </c>
      <c r="C46" s="72">
        <f>I43+1</f>
        <v>45886</v>
      </c>
      <c r="D46" s="73">
        <f t="shared" ref="D46:I46" si="31">C46+1</f>
        <v>45887</v>
      </c>
      <c r="E46" s="73">
        <f t="shared" si="31"/>
        <v>45888</v>
      </c>
      <c r="F46" s="73">
        <f t="shared" si="31"/>
        <v>45889</v>
      </c>
      <c r="G46" s="73">
        <f t="shared" si="31"/>
        <v>45890</v>
      </c>
      <c r="H46" s="73">
        <f t="shared" si="31"/>
        <v>45891</v>
      </c>
      <c r="I46" s="74">
        <f t="shared" si="31"/>
        <v>45892</v>
      </c>
      <c r="J46" s="137"/>
      <c r="K46" s="86">
        <f t="shared" ref="K46" si="32">2-COUNTIF(C47,"*対象外*")-COUNTIF(I47,"*対象外*")-COUNTIF(C47,"休日休工")-COUNTIF(I47,"休日休工")-COUNTIF(C46,"")-COUNTIF(I46,"")</f>
        <v>2</v>
      </c>
      <c r="L46" s="92">
        <f t="shared" ref="L46" si="33">COUNTIFS(C46:I46,"&gt;"&amp;0)-COUNTIF(C47:I47,"対象外")-COUNTIF(C47:I47,"休日休工")</f>
        <v>7</v>
      </c>
      <c r="M46" s="95">
        <f t="shared" ref="M46" si="34">COUNTIF(C47:I47,"*休工*")-COUNTIF(C47:I47,"休日休工")</f>
        <v>1</v>
      </c>
      <c r="N46" s="131"/>
    </row>
    <row r="47" spans="2:14" s="26" customFormat="1" ht="16.8" customHeight="1" thickBot="1" x14ac:dyDescent="0.5">
      <c r="B47" s="42" t="s">
        <v>29</v>
      </c>
      <c r="C47" s="66" t="s">
        <v>9</v>
      </c>
      <c r="D47" s="67"/>
      <c r="E47" s="67"/>
      <c r="F47" s="67"/>
      <c r="G47" s="67"/>
      <c r="H47" s="67"/>
      <c r="I47" s="68"/>
      <c r="J47" s="138"/>
      <c r="K47" s="86"/>
      <c r="L47" s="93"/>
      <c r="M47" s="96"/>
      <c r="N47" s="131"/>
    </row>
    <row r="48" spans="2:14" s="26" customFormat="1" ht="16.8" customHeight="1" thickBot="1" x14ac:dyDescent="0.5">
      <c r="B48" s="45" t="s">
        <v>8</v>
      </c>
      <c r="C48" s="75"/>
      <c r="D48" s="76"/>
      <c r="E48" s="76"/>
      <c r="F48" s="76"/>
      <c r="G48" s="76"/>
      <c r="H48" s="76"/>
      <c r="I48" s="77"/>
      <c r="J48" s="139"/>
      <c r="K48" s="86"/>
      <c r="L48" s="94"/>
      <c r="M48" s="97"/>
      <c r="N48" s="131"/>
    </row>
    <row r="49" spans="2:14" s="26" customFormat="1" ht="16.8" customHeight="1" thickBot="1" x14ac:dyDescent="0.5">
      <c r="B49" s="25" t="s">
        <v>7</v>
      </c>
      <c r="C49" s="72">
        <f>I46+1</f>
        <v>45893</v>
      </c>
      <c r="D49" s="73">
        <f t="shared" ref="D49:I49" si="35">C49+1</f>
        <v>45894</v>
      </c>
      <c r="E49" s="73">
        <f t="shared" si="35"/>
        <v>45895</v>
      </c>
      <c r="F49" s="73">
        <f t="shared" si="35"/>
        <v>45896</v>
      </c>
      <c r="G49" s="73">
        <f t="shared" si="35"/>
        <v>45897</v>
      </c>
      <c r="H49" s="73">
        <f t="shared" si="35"/>
        <v>45898</v>
      </c>
      <c r="I49" s="74">
        <f t="shared" si="35"/>
        <v>45899</v>
      </c>
      <c r="J49" s="137"/>
      <c r="K49" s="86">
        <f t="shared" ref="K49" si="36">2-COUNTIF(C50,"*対象外*")-COUNTIF(I50,"*対象外*")-COUNTIF(C50,"休日休工")-COUNTIF(I50,"休日休工")-COUNTIF(C49,"")-COUNTIF(I49,"")</f>
        <v>2</v>
      </c>
      <c r="L49" s="92">
        <f t="shared" ref="L49" si="37">COUNTIFS(C49:I49,"&gt;"&amp;0)-COUNTIF(C50:I50,"対象外")-COUNTIF(C50:I50,"休日休工")</f>
        <v>7</v>
      </c>
      <c r="M49" s="95">
        <f t="shared" ref="M49" si="38">COUNTIF(C50:I50,"*休工*")-COUNTIF(C50:I50,"休日休工")</f>
        <v>3</v>
      </c>
      <c r="N49" s="131"/>
    </row>
    <row r="50" spans="2:14" s="26" customFormat="1" ht="16.8" customHeight="1" thickBot="1" x14ac:dyDescent="0.5">
      <c r="B50" s="42" t="s">
        <v>29</v>
      </c>
      <c r="C50" s="66" t="s">
        <v>9</v>
      </c>
      <c r="D50" s="67" t="s">
        <v>11</v>
      </c>
      <c r="E50" s="67"/>
      <c r="F50" s="67"/>
      <c r="G50" s="67"/>
      <c r="H50" s="67"/>
      <c r="I50" s="68" t="s">
        <v>9</v>
      </c>
      <c r="J50" s="138"/>
      <c r="K50" s="86"/>
      <c r="L50" s="93"/>
      <c r="M50" s="96"/>
      <c r="N50" s="131"/>
    </row>
    <row r="51" spans="2:14" s="26" customFormat="1" ht="16.8" customHeight="1" thickBot="1" x14ac:dyDescent="0.5">
      <c r="B51" s="45" t="s">
        <v>8</v>
      </c>
      <c r="C51" s="75"/>
      <c r="D51" s="76"/>
      <c r="E51" s="76"/>
      <c r="F51" s="76"/>
      <c r="G51" s="76"/>
      <c r="H51" s="76"/>
      <c r="I51" s="77"/>
      <c r="J51" s="139"/>
      <c r="K51" s="86"/>
      <c r="L51" s="94"/>
      <c r="M51" s="97"/>
      <c r="N51" s="131"/>
    </row>
    <row r="52" spans="2:14" s="26" customFormat="1" ht="16.8" customHeight="1" thickBot="1" x14ac:dyDescent="0.5">
      <c r="B52" s="44" t="s">
        <v>7</v>
      </c>
      <c r="C52" s="72">
        <f>I49+1</f>
        <v>45900</v>
      </c>
      <c r="D52" s="73"/>
      <c r="E52" s="73"/>
      <c r="F52" s="73"/>
      <c r="G52" s="73"/>
      <c r="H52" s="73"/>
      <c r="I52" s="74"/>
      <c r="J52" s="137"/>
      <c r="K52" s="86">
        <f t="shared" ref="K52" si="39">2-COUNTIF(C53,"*対象外*")-COUNTIF(I53,"*対象外*")-COUNTIF(C53,"休日休工")-COUNTIF(I53,"休日休工")-COUNTIF(C52,"")-COUNTIF(I52,"")</f>
        <v>1</v>
      </c>
      <c r="L52" s="92">
        <f t="shared" ref="L52" si="40">COUNTIFS(C52:I52,"&gt;"&amp;0)-COUNTIF(C53:I53,"対象外")-COUNTIF(C53:I53,"休日休工")</f>
        <v>1</v>
      </c>
      <c r="M52" s="95">
        <f t="shared" ref="M52" si="41">COUNTIF(C53:I53,"*休工*")-COUNTIF(C53:I53,"休日休工")</f>
        <v>1</v>
      </c>
      <c r="N52" s="131"/>
    </row>
    <row r="53" spans="2:14" s="26" customFormat="1" ht="16.8" customHeight="1" thickBot="1" x14ac:dyDescent="0.5">
      <c r="B53" s="42" t="s">
        <v>29</v>
      </c>
      <c r="C53" s="66" t="s">
        <v>9</v>
      </c>
      <c r="D53" s="67"/>
      <c r="E53" s="67"/>
      <c r="F53" s="67"/>
      <c r="G53" s="67"/>
      <c r="H53" s="67"/>
      <c r="I53" s="68"/>
      <c r="J53" s="138"/>
      <c r="K53" s="86"/>
      <c r="L53" s="93"/>
      <c r="M53" s="96"/>
      <c r="N53" s="131"/>
    </row>
    <row r="54" spans="2:14" s="26" customFormat="1" ht="16.8" customHeight="1" thickBot="1" x14ac:dyDescent="0.5">
      <c r="B54" s="45" t="s">
        <v>8</v>
      </c>
      <c r="C54" s="75"/>
      <c r="D54" s="76"/>
      <c r="E54" s="76"/>
      <c r="F54" s="76"/>
      <c r="G54" s="76"/>
      <c r="H54" s="76"/>
      <c r="I54" s="77"/>
      <c r="J54" s="139"/>
      <c r="K54" s="86"/>
      <c r="L54" s="94"/>
      <c r="M54" s="97"/>
      <c r="N54" s="131"/>
    </row>
    <row r="55" spans="2:14" s="26" customFormat="1" ht="16.8" customHeight="1" thickBot="1" x14ac:dyDescent="0.5">
      <c r="B55" s="46" t="s">
        <v>24</v>
      </c>
      <c r="C55" s="47"/>
      <c r="D55" s="47"/>
      <c r="E55" s="47"/>
      <c r="F55" s="47"/>
      <c r="G55" s="47"/>
      <c r="H55" s="47"/>
      <c r="I55" s="47"/>
      <c r="J55" s="48"/>
      <c r="K55" s="84">
        <f>SUM(K37:K54)</f>
        <v>10</v>
      </c>
      <c r="L55" s="49">
        <f>SUM(L37:L54)</f>
        <v>28</v>
      </c>
      <c r="M55" s="50">
        <f>SUM(M37:M54)</f>
        <v>11</v>
      </c>
      <c r="N55" s="51">
        <f>ROUND(M55/L55,4)</f>
        <v>0.39290000000000003</v>
      </c>
    </row>
    <row r="56" spans="2:14" s="26" customFormat="1" ht="16.8" customHeight="1" x14ac:dyDescent="0.45">
      <c r="J56" s="52"/>
      <c r="K56" s="53"/>
      <c r="L56" s="53"/>
      <c r="M56" s="53"/>
      <c r="N56" s="54"/>
    </row>
    <row r="57" spans="2:14" s="26" customFormat="1" ht="16.8" customHeight="1" thickBot="1" x14ac:dyDescent="0.5">
      <c r="B57" s="37"/>
      <c r="C57" s="55"/>
      <c r="D57" s="55"/>
      <c r="E57" s="55"/>
      <c r="F57" s="55"/>
      <c r="G57" s="55"/>
      <c r="H57" s="55"/>
      <c r="I57" s="55"/>
      <c r="J57" s="56"/>
      <c r="K57" s="57"/>
      <c r="L57" s="57"/>
      <c r="M57" s="57"/>
      <c r="N57" s="55"/>
    </row>
    <row r="58" spans="2:14" s="26" customFormat="1" ht="16.8" customHeight="1" x14ac:dyDescent="0.45">
      <c r="B58" s="141" t="s">
        <v>49</v>
      </c>
      <c r="C58" s="118" t="s">
        <v>0</v>
      </c>
      <c r="D58" s="121" t="s">
        <v>1</v>
      </c>
      <c r="E58" s="121" t="s">
        <v>2</v>
      </c>
      <c r="F58" s="121" t="s">
        <v>3</v>
      </c>
      <c r="G58" s="121" t="s">
        <v>4</v>
      </c>
      <c r="H58" s="121" t="s">
        <v>5</v>
      </c>
      <c r="I58" s="124" t="s">
        <v>6</v>
      </c>
      <c r="J58" s="134" t="s">
        <v>8</v>
      </c>
      <c r="K58" s="85" t="s">
        <v>57</v>
      </c>
      <c r="L58" s="112" t="s">
        <v>31</v>
      </c>
      <c r="M58" s="113"/>
      <c r="N58" s="127" t="s">
        <v>30</v>
      </c>
    </row>
    <row r="59" spans="2:14" s="26" customFormat="1" ht="16.8" customHeight="1" x14ac:dyDescent="0.45">
      <c r="B59" s="142"/>
      <c r="C59" s="119"/>
      <c r="D59" s="122"/>
      <c r="E59" s="122"/>
      <c r="F59" s="122"/>
      <c r="G59" s="122"/>
      <c r="H59" s="122"/>
      <c r="I59" s="125"/>
      <c r="J59" s="135"/>
      <c r="K59" s="100" t="s">
        <v>32</v>
      </c>
      <c r="L59" s="98" t="s">
        <v>12</v>
      </c>
      <c r="M59" s="99"/>
      <c r="N59" s="128"/>
    </row>
    <row r="60" spans="2:14" s="26" customFormat="1" ht="16.8" customHeight="1" thickBot="1" x14ac:dyDescent="0.5">
      <c r="B60" s="143"/>
      <c r="C60" s="120"/>
      <c r="D60" s="123"/>
      <c r="E60" s="123"/>
      <c r="F60" s="123"/>
      <c r="G60" s="123"/>
      <c r="H60" s="123"/>
      <c r="I60" s="126"/>
      <c r="J60" s="136"/>
      <c r="K60" s="101"/>
      <c r="L60" s="40" t="s">
        <v>37</v>
      </c>
      <c r="M60" s="41" t="s">
        <v>10</v>
      </c>
      <c r="N60" s="129"/>
    </row>
    <row r="61" spans="2:14" s="26" customFormat="1" ht="16.8" customHeight="1" thickBot="1" x14ac:dyDescent="0.5">
      <c r="B61" s="25" t="s">
        <v>7</v>
      </c>
      <c r="C61" s="63"/>
      <c r="D61" s="64">
        <v>45901</v>
      </c>
      <c r="E61" s="64">
        <f t="shared" ref="E61:I61" si="42">D61+1</f>
        <v>45902</v>
      </c>
      <c r="F61" s="64">
        <f t="shared" si="42"/>
        <v>45903</v>
      </c>
      <c r="G61" s="64">
        <f t="shared" si="42"/>
        <v>45904</v>
      </c>
      <c r="H61" s="64">
        <f t="shared" si="42"/>
        <v>45905</v>
      </c>
      <c r="I61" s="65">
        <f t="shared" si="42"/>
        <v>45906</v>
      </c>
      <c r="J61" s="138"/>
      <c r="K61" s="86">
        <f>2-COUNTIF(C62,"*対象外*")-COUNTIF(I62,"*対象外*")-COUNTIF(C62,"休日休工")-COUNTIF(I62,"休日休工")-COUNTIF(C61,"")-COUNTIF(I61,"")</f>
        <v>1</v>
      </c>
      <c r="L61" s="92">
        <f t="shared" ref="L61" si="43">COUNTIFS(C61:I61,"&gt;"&amp;0)-COUNTIF(C62:I62,"対象外")-COUNTIF(C62:I62,"休日休工")</f>
        <v>6</v>
      </c>
      <c r="M61" s="95">
        <f t="shared" ref="M61" si="44">COUNTIF(C62:I62,"*休工*")-COUNTIF(C62:I62,"休日休工")</f>
        <v>1</v>
      </c>
      <c r="N61" s="130" t="str">
        <f>IF(N79&gt;=0.285,"達成",IF(M79&gt;=K79,"達成","未達成"))</f>
        <v>達成</v>
      </c>
    </row>
    <row r="62" spans="2:14" s="26" customFormat="1" ht="16.8" customHeight="1" thickBot="1" x14ac:dyDescent="0.5">
      <c r="B62" s="42" t="s">
        <v>29</v>
      </c>
      <c r="C62" s="66"/>
      <c r="D62" s="67"/>
      <c r="E62" s="67"/>
      <c r="F62" s="67"/>
      <c r="G62" s="67"/>
      <c r="H62" s="67"/>
      <c r="I62" s="68" t="s">
        <v>9</v>
      </c>
      <c r="J62" s="138"/>
      <c r="K62" s="86"/>
      <c r="L62" s="93"/>
      <c r="M62" s="96"/>
      <c r="N62" s="131"/>
    </row>
    <row r="63" spans="2:14" s="26" customFormat="1" ht="16.8" customHeight="1" thickBot="1" x14ac:dyDescent="0.5">
      <c r="B63" s="45" t="s">
        <v>8</v>
      </c>
      <c r="C63" s="75"/>
      <c r="D63" s="76"/>
      <c r="E63" s="76"/>
      <c r="F63" s="76"/>
      <c r="G63" s="76"/>
      <c r="H63" s="76"/>
      <c r="I63" s="77"/>
      <c r="J63" s="139"/>
      <c r="K63" s="86"/>
      <c r="L63" s="94"/>
      <c r="M63" s="97"/>
      <c r="N63" s="131"/>
    </row>
    <row r="64" spans="2:14" s="26" customFormat="1" ht="16.8" customHeight="1" thickBot="1" x14ac:dyDescent="0.5">
      <c r="B64" s="44" t="s">
        <v>26</v>
      </c>
      <c r="C64" s="72">
        <f>I61+1</f>
        <v>45907</v>
      </c>
      <c r="D64" s="73">
        <f t="shared" ref="D64:I64" si="45">C64+1</f>
        <v>45908</v>
      </c>
      <c r="E64" s="73">
        <f t="shared" si="45"/>
        <v>45909</v>
      </c>
      <c r="F64" s="73">
        <f t="shared" si="45"/>
        <v>45910</v>
      </c>
      <c r="G64" s="73">
        <f t="shared" si="45"/>
        <v>45911</v>
      </c>
      <c r="H64" s="73">
        <f t="shared" si="45"/>
        <v>45912</v>
      </c>
      <c r="I64" s="74">
        <f t="shared" si="45"/>
        <v>45913</v>
      </c>
      <c r="J64" s="137"/>
      <c r="K64" s="86">
        <f t="shared" ref="K64" si="46">2-COUNTIF(C65,"*対象外*")-COUNTIF(I65,"*対象外*")-COUNTIF(C65,"休日休工")-COUNTIF(I65,"休日休工")-COUNTIF(C64,"")-COUNTIF(I64,"")</f>
        <v>2</v>
      </c>
      <c r="L64" s="92">
        <f t="shared" ref="L64" si="47">COUNTIFS(C64:I64,"&gt;"&amp;0)-COUNTIF(C65:I65,"対象外")-COUNTIF(C65:I65,"休日休工")</f>
        <v>7</v>
      </c>
      <c r="M64" s="95">
        <f t="shared" ref="M64" si="48">COUNTIF(C65:I65,"*休工*")-COUNTIF(C65:I65,"休日休工")</f>
        <v>2</v>
      </c>
      <c r="N64" s="131"/>
    </row>
    <row r="65" spans="2:14" s="26" customFormat="1" ht="16.8" customHeight="1" thickBot="1" x14ac:dyDescent="0.5">
      <c r="B65" s="42" t="s">
        <v>29</v>
      </c>
      <c r="C65" s="66" t="s">
        <v>9</v>
      </c>
      <c r="D65" s="67"/>
      <c r="E65" s="67"/>
      <c r="F65" s="67" t="s">
        <v>21</v>
      </c>
      <c r="G65" s="67"/>
      <c r="H65" s="67"/>
      <c r="I65" s="68"/>
      <c r="J65" s="138"/>
      <c r="K65" s="86"/>
      <c r="L65" s="93"/>
      <c r="M65" s="96"/>
      <c r="N65" s="131"/>
    </row>
    <row r="66" spans="2:14" s="26" customFormat="1" ht="16.8" customHeight="1" thickBot="1" x14ac:dyDescent="0.5">
      <c r="B66" s="45" t="s">
        <v>8</v>
      </c>
      <c r="C66" s="75"/>
      <c r="D66" s="76"/>
      <c r="E66" s="76"/>
      <c r="F66" s="76"/>
      <c r="G66" s="76"/>
      <c r="H66" s="76"/>
      <c r="I66" s="77"/>
      <c r="J66" s="139"/>
      <c r="K66" s="86"/>
      <c r="L66" s="94"/>
      <c r="M66" s="97"/>
      <c r="N66" s="131"/>
    </row>
    <row r="67" spans="2:14" s="26" customFormat="1" ht="16.8" customHeight="1" thickBot="1" x14ac:dyDescent="0.5">
      <c r="B67" s="44" t="s">
        <v>26</v>
      </c>
      <c r="C67" s="72">
        <f>I64+1</f>
        <v>45914</v>
      </c>
      <c r="D67" s="73">
        <f t="shared" ref="D67:I67" si="49">C67+1</f>
        <v>45915</v>
      </c>
      <c r="E67" s="73">
        <f t="shared" si="49"/>
        <v>45916</v>
      </c>
      <c r="F67" s="73">
        <f t="shared" si="49"/>
        <v>45917</v>
      </c>
      <c r="G67" s="73">
        <f t="shared" si="49"/>
        <v>45918</v>
      </c>
      <c r="H67" s="73">
        <f t="shared" si="49"/>
        <v>45919</v>
      </c>
      <c r="I67" s="74">
        <f t="shared" si="49"/>
        <v>45920</v>
      </c>
      <c r="J67" s="137"/>
      <c r="K67" s="86">
        <f t="shared" ref="K67" si="50">2-COUNTIF(C68,"*対象外*")-COUNTIF(I68,"*対象外*")-COUNTIF(C68,"休日休工")-COUNTIF(I68,"休日休工")-COUNTIF(C67,"")-COUNTIF(I67,"")</f>
        <v>2</v>
      </c>
      <c r="L67" s="92">
        <f t="shared" ref="L67" si="51">COUNTIFS(C67:I67,"&gt;"&amp;0)-COUNTIF(C68:I68,"対象外")-COUNTIF(C68:I68,"休日休工")</f>
        <v>7</v>
      </c>
      <c r="M67" s="95">
        <f t="shared" ref="M67" si="52">COUNTIF(C68:I68,"*休工*")-COUNTIF(C68:I68,"休日休工")</f>
        <v>3</v>
      </c>
      <c r="N67" s="131"/>
    </row>
    <row r="68" spans="2:14" s="26" customFormat="1" ht="16.8" customHeight="1" thickBot="1" x14ac:dyDescent="0.5">
      <c r="B68" s="42" t="s">
        <v>29</v>
      </c>
      <c r="C68" s="66" t="s">
        <v>9</v>
      </c>
      <c r="D68" s="67" t="s">
        <v>9</v>
      </c>
      <c r="E68" s="67"/>
      <c r="F68" s="67"/>
      <c r="G68" s="67" t="s">
        <v>21</v>
      </c>
      <c r="H68" s="67"/>
      <c r="I68" s="68"/>
      <c r="J68" s="138"/>
      <c r="K68" s="86"/>
      <c r="L68" s="93"/>
      <c r="M68" s="96"/>
      <c r="N68" s="131"/>
    </row>
    <row r="69" spans="2:14" s="26" customFormat="1" ht="16.8" customHeight="1" thickBot="1" x14ac:dyDescent="0.5">
      <c r="B69" s="45" t="s">
        <v>8</v>
      </c>
      <c r="C69" s="75"/>
      <c r="D69" s="76"/>
      <c r="E69" s="76"/>
      <c r="F69" s="76"/>
      <c r="G69" s="76"/>
      <c r="H69" s="76"/>
      <c r="I69" s="77"/>
      <c r="J69" s="139"/>
      <c r="K69" s="86"/>
      <c r="L69" s="94"/>
      <c r="M69" s="97"/>
      <c r="N69" s="131"/>
    </row>
    <row r="70" spans="2:14" s="26" customFormat="1" ht="16.8" customHeight="1" thickBot="1" x14ac:dyDescent="0.5">
      <c r="B70" s="25" t="s">
        <v>7</v>
      </c>
      <c r="C70" s="63">
        <f>I67+1</f>
        <v>45921</v>
      </c>
      <c r="D70" s="64">
        <f t="shared" ref="D70:I70" si="53">C70+1</f>
        <v>45922</v>
      </c>
      <c r="E70" s="64">
        <f t="shared" si="53"/>
        <v>45923</v>
      </c>
      <c r="F70" s="64">
        <f t="shared" si="53"/>
        <v>45924</v>
      </c>
      <c r="G70" s="64">
        <f t="shared" si="53"/>
        <v>45925</v>
      </c>
      <c r="H70" s="64">
        <f t="shared" si="53"/>
        <v>45926</v>
      </c>
      <c r="I70" s="65">
        <f t="shared" si="53"/>
        <v>45927</v>
      </c>
      <c r="J70" s="140" t="s">
        <v>58</v>
      </c>
      <c r="K70" s="86">
        <f t="shared" ref="K70" si="54">2-COUNTIF(C71,"*対象外*")-COUNTIF(I71,"*対象外*")-COUNTIF(C71,"休日休工")-COUNTIF(I71,"休日休工")-COUNTIF(C70,"")-COUNTIF(I70,"")</f>
        <v>1</v>
      </c>
      <c r="L70" s="92">
        <f t="shared" ref="L70" si="55">COUNTIFS(C70:I70,"&gt;"&amp;0)-COUNTIF(C71:I71,"対象外")-COUNTIF(C71:I71,"休日休工")</f>
        <v>2</v>
      </c>
      <c r="M70" s="95">
        <f t="shared" ref="M70" si="56">COUNTIF(C71:I71,"*休工*")-COUNTIF(C71:I71,"休日休工")</f>
        <v>1</v>
      </c>
      <c r="N70" s="131"/>
    </row>
    <row r="71" spans="2:14" s="26" customFormat="1" ht="16.8" customHeight="1" thickBot="1" x14ac:dyDescent="0.5">
      <c r="B71" s="42" t="s">
        <v>29</v>
      </c>
      <c r="C71" s="66" t="s">
        <v>9</v>
      </c>
      <c r="D71" s="67"/>
      <c r="E71" s="67" t="s">
        <v>15</v>
      </c>
      <c r="F71" s="67" t="s">
        <v>15</v>
      </c>
      <c r="G71" s="67" t="s">
        <v>15</v>
      </c>
      <c r="H71" s="67" t="s">
        <v>15</v>
      </c>
      <c r="I71" s="68" t="s">
        <v>15</v>
      </c>
      <c r="J71" s="138"/>
      <c r="K71" s="86"/>
      <c r="L71" s="93"/>
      <c r="M71" s="96"/>
      <c r="N71" s="131"/>
    </row>
    <row r="72" spans="2:14" s="26" customFormat="1" ht="16.8" customHeight="1" thickBot="1" x14ac:dyDescent="0.5">
      <c r="B72" s="45" t="s">
        <v>8</v>
      </c>
      <c r="C72" s="75"/>
      <c r="D72" s="76" t="s">
        <v>28</v>
      </c>
      <c r="E72" s="76" t="s">
        <v>47</v>
      </c>
      <c r="F72" s="76" t="s">
        <v>47</v>
      </c>
      <c r="G72" s="76" t="s">
        <v>47</v>
      </c>
      <c r="H72" s="76" t="s">
        <v>47</v>
      </c>
      <c r="I72" s="77"/>
      <c r="J72" s="139"/>
      <c r="K72" s="86"/>
      <c r="L72" s="94"/>
      <c r="M72" s="97"/>
      <c r="N72" s="131"/>
    </row>
    <row r="73" spans="2:14" s="26" customFormat="1" ht="16.8" customHeight="1" thickBot="1" x14ac:dyDescent="0.5">
      <c r="B73" s="44" t="s">
        <v>7</v>
      </c>
      <c r="C73" s="72">
        <f>I70+1</f>
        <v>45928</v>
      </c>
      <c r="D73" s="73">
        <f t="shared" ref="D73:E73" si="57">C73+1</f>
        <v>45929</v>
      </c>
      <c r="E73" s="73">
        <f t="shared" si="57"/>
        <v>45930</v>
      </c>
      <c r="F73" s="73"/>
      <c r="G73" s="73"/>
      <c r="H73" s="73"/>
      <c r="I73" s="74"/>
      <c r="J73" s="137"/>
      <c r="K73" s="86">
        <f t="shared" ref="K73" si="58">2-COUNTIF(C74,"*対象外*")-COUNTIF(I74,"*対象外*")-COUNTIF(C74,"休日休工")-COUNTIF(I74,"休日休工")-COUNTIF(C73,"")-COUNTIF(I73,"")</f>
        <v>0</v>
      </c>
      <c r="L73" s="92">
        <f t="shared" ref="L73" si="59">COUNTIFS(C73:I73,"&gt;"&amp;0)-COUNTIF(C74:I74,"対象外")-COUNTIF(C74:I74,"休日休工")</f>
        <v>0</v>
      </c>
      <c r="M73" s="95">
        <f t="shared" ref="M73" si="60">COUNTIF(C74:I74,"*休工*")-COUNTIF(C74:I74,"休日休工")</f>
        <v>0</v>
      </c>
      <c r="N73" s="131"/>
    </row>
    <row r="74" spans="2:14" s="26" customFormat="1" ht="16.8" customHeight="1" thickBot="1" x14ac:dyDescent="0.5">
      <c r="B74" s="42" t="s">
        <v>29</v>
      </c>
      <c r="C74" s="66" t="s">
        <v>15</v>
      </c>
      <c r="D74" s="67" t="s">
        <v>15</v>
      </c>
      <c r="E74" s="67" t="s">
        <v>15</v>
      </c>
      <c r="F74" s="67"/>
      <c r="G74" s="67"/>
      <c r="H74" s="67"/>
      <c r="I74" s="68"/>
      <c r="J74" s="138"/>
      <c r="K74" s="86"/>
      <c r="L74" s="93"/>
      <c r="M74" s="96"/>
      <c r="N74" s="131"/>
    </row>
    <row r="75" spans="2:14" s="26" customFormat="1" ht="16.8" customHeight="1" thickBot="1" x14ac:dyDescent="0.5">
      <c r="B75" s="45" t="s">
        <v>8</v>
      </c>
      <c r="C75" s="75"/>
      <c r="D75" s="76"/>
      <c r="E75" s="76"/>
      <c r="F75" s="76"/>
      <c r="G75" s="76"/>
      <c r="H75" s="76"/>
      <c r="I75" s="77"/>
      <c r="J75" s="139"/>
      <c r="K75" s="86"/>
      <c r="L75" s="94"/>
      <c r="M75" s="97"/>
      <c r="N75" s="131"/>
    </row>
    <row r="76" spans="2:14" s="26" customFormat="1" ht="16.8" customHeight="1" thickBot="1" x14ac:dyDescent="0.5">
      <c r="B76" s="25" t="s">
        <v>7</v>
      </c>
      <c r="C76" s="72"/>
      <c r="D76" s="73"/>
      <c r="E76" s="73"/>
      <c r="F76" s="73"/>
      <c r="G76" s="73"/>
      <c r="H76" s="73"/>
      <c r="I76" s="74"/>
      <c r="J76" s="137"/>
      <c r="K76" s="86">
        <f t="shared" ref="K76" si="61">2-COUNTIF(C77,"*対象外*")-COUNTIF(I77,"*対象外*")-COUNTIF(C77,"休日休工")-COUNTIF(I77,"休日休工")-COUNTIF(C76,"")-COUNTIF(I76,"")</f>
        <v>0</v>
      </c>
      <c r="L76" s="92">
        <f t="shared" ref="L76" si="62">COUNTIFS(C76:I76,"&gt;"&amp;0)-COUNTIF(C77:I77,"対象外")-COUNTIF(C77:I77,"休日休工")</f>
        <v>0</v>
      </c>
      <c r="M76" s="95">
        <f t="shared" ref="M76" si="63">COUNTIF(C77:I77,"*休工*")-COUNTIF(C77:I77,"休日休工")</f>
        <v>0</v>
      </c>
      <c r="N76" s="131"/>
    </row>
    <row r="77" spans="2:14" s="26" customFormat="1" ht="16.8" customHeight="1" thickBot="1" x14ac:dyDescent="0.5">
      <c r="B77" s="42" t="s">
        <v>29</v>
      </c>
      <c r="C77" s="66"/>
      <c r="D77" s="67"/>
      <c r="E77" s="67"/>
      <c r="F77" s="67"/>
      <c r="G77" s="67"/>
      <c r="H77" s="67"/>
      <c r="I77" s="68"/>
      <c r="J77" s="138"/>
      <c r="K77" s="86"/>
      <c r="L77" s="93"/>
      <c r="M77" s="96"/>
      <c r="N77" s="131"/>
    </row>
    <row r="78" spans="2:14" s="26" customFormat="1" ht="16.8" customHeight="1" thickBot="1" x14ac:dyDescent="0.5">
      <c r="B78" s="45" t="s">
        <v>8</v>
      </c>
      <c r="C78" s="75"/>
      <c r="D78" s="76"/>
      <c r="E78" s="76"/>
      <c r="F78" s="76"/>
      <c r="G78" s="76"/>
      <c r="H78" s="76"/>
      <c r="I78" s="77"/>
      <c r="J78" s="139"/>
      <c r="K78" s="86"/>
      <c r="L78" s="94"/>
      <c r="M78" s="97"/>
      <c r="N78" s="131"/>
    </row>
    <row r="79" spans="2:14" s="26" customFormat="1" ht="16.8" customHeight="1" thickBot="1" x14ac:dyDescent="0.5">
      <c r="B79" s="46" t="s">
        <v>24</v>
      </c>
      <c r="C79" s="47"/>
      <c r="D79" s="47"/>
      <c r="E79" s="47"/>
      <c r="F79" s="47"/>
      <c r="G79" s="47"/>
      <c r="H79" s="47"/>
      <c r="I79" s="47"/>
      <c r="J79" s="48"/>
      <c r="K79" s="84">
        <f>SUM(K61:K78)</f>
        <v>6</v>
      </c>
      <c r="L79" s="49">
        <f>SUM(L61:L78)</f>
        <v>22</v>
      </c>
      <c r="M79" s="50">
        <f>SUM(M61:M78)</f>
        <v>7</v>
      </c>
      <c r="N79" s="51">
        <f>ROUND(M79/L79,4)</f>
        <v>0.31819999999999998</v>
      </c>
    </row>
    <row r="80" spans="2:14" s="26" customFormat="1" ht="16.8" customHeight="1" x14ac:dyDescent="0.45">
      <c r="J80" s="52"/>
      <c r="K80" s="53"/>
      <c r="L80" s="53"/>
      <c r="M80" s="53"/>
      <c r="N80" s="1"/>
    </row>
    <row r="81" spans="2:14" ht="14.4" customHeight="1" x14ac:dyDescent="0.45">
      <c r="B81" s="19"/>
    </row>
    <row r="82" spans="2:14" ht="14.4" customHeight="1" x14ac:dyDescent="0.45">
      <c r="B82" s="35"/>
      <c r="C82" s="26"/>
      <c r="D82" s="26"/>
      <c r="E82" s="26"/>
      <c r="F82" s="58"/>
      <c r="G82" s="26"/>
      <c r="H82" s="59"/>
    </row>
    <row r="83" spans="2:14" s="26" customFormat="1" ht="14.4" customHeight="1" x14ac:dyDescent="0.45">
      <c r="F83" s="58"/>
      <c r="H83" s="114"/>
      <c r="I83" s="114"/>
      <c r="N83" s="19"/>
    </row>
    <row r="84" spans="2:14" s="26" customFormat="1" ht="14.4" customHeight="1" x14ac:dyDescent="0.45">
      <c r="B84" s="35"/>
      <c r="F84" s="61"/>
      <c r="H84" s="60"/>
      <c r="I84" s="60"/>
      <c r="N84" s="19"/>
    </row>
    <row r="85" spans="2:14" x14ac:dyDescent="0.45">
      <c r="B85" s="35"/>
    </row>
  </sheetData>
  <sheetProtection sheet="1" objects="1" scenarios="1"/>
  <mergeCells count="129">
    <mergeCell ref="C5:G5"/>
    <mergeCell ref="I5:J5"/>
    <mergeCell ref="M5:N5"/>
    <mergeCell ref="M6:N6"/>
    <mergeCell ref="C7:G7"/>
    <mergeCell ref="I7:J7"/>
    <mergeCell ref="M7:N7"/>
    <mergeCell ref="L2:N2"/>
    <mergeCell ref="C3:G3"/>
    <mergeCell ref="I3:J3"/>
    <mergeCell ref="M3:N3"/>
    <mergeCell ref="M4:N4"/>
    <mergeCell ref="M8:N8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L10:M10"/>
    <mergeCell ref="N10:N12"/>
    <mergeCell ref="L11:M11"/>
    <mergeCell ref="K11:K12"/>
    <mergeCell ref="J13:J15"/>
    <mergeCell ref="K13:K15"/>
    <mergeCell ref="L13:L15"/>
    <mergeCell ref="M13:M15"/>
    <mergeCell ref="N13:N30"/>
    <mergeCell ref="J16:J18"/>
    <mergeCell ref="J22:J24"/>
    <mergeCell ref="K22:K24"/>
    <mergeCell ref="L22:L24"/>
    <mergeCell ref="M22:M24"/>
    <mergeCell ref="J25:J27"/>
    <mergeCell ref="K25:K27"/>
    <mergeCell ref="L25:L27"/>
    <mergeCell ref="M25:M27"/>
    <mergeCell ref="K16:K18"/>
    <mergeCell ref="L16:L18"/>
    <mergeCell ref="M16:M18"/>
    <mergeCell ref="J19:J21"/>
    <mergeCell ref="K19:K21"/>
    <mergeCell ref="L19:L21"/>
    <mergeCell ref="M19:M21"/>
    <mergeCell ref="J28:J30"/>
    <mergeCell ref="K28:K30"/>
    <mergeCell ref="L28:L30"/>
    <mergeCell ref="M28:M30"/>
    <mergeCell ref="B34:B36"/>
    <mergeCell ref="C34:C36"/>
    <mergeCell ref="D34:D36"/>
    <mergeCell ref="E34:E36"/>
    <mergeCell ref="F34:F36"/>
    <mergeCell ref="G34:G36"/>
    <mergeCell ref="N37:N54"/>
    <mergeCell ref="J40:J42"/>
    <mergeCell ref="K40:K42"/>
    <mergeCell ref="L40:L42"/>
    <mergeCell ref="M40:M42"/>
    <mergeCell ref="J43:J45"/>
    <mergeCell ref="H34:H36"/>
    <mergeCell ref="I34:I36"/>
    <mergeCell ref="J34:J36"/>
    <mergeCell ref="L34:M34"/>
    <mergeCell ref="N34:N36"/>
    <mergeCell ref="L35:M35"/>
    <mergeCell ref="L43:L45"/>
    <mergeCell ref="M43:M45"/>
    <mergeCell ref="J46:J48"/>
    <mergeCell ref="K46:K48"/>
    <mergeCell ref="L46:L48"/>
    <mergeCell ref="M46:M48"/>
    <mergeCell ref="J37:J39"/>
    <mergeCell ref="K37:K39"/>
    <mergeCell ref="L37:L39"/>
    <mergeCell ref="M37:M39"/>
    <mergeCell ref="B58:B60"/>
    <mergeCell ref="C58:C60"/>
    <mergeCell ref="D58:D60"/>
    <mergeCell ref="E58:E60"/>
    <mergeCell ref="F58:F60"/>
    <mergeCell ref="G58:G60"/>
    <mergeCell ref="J49:J51"/>
    <mergeCell ref="K49:K51"/>
    <mergeCell ref="L49:L51"/>
    <mergeCell ref="J52:J54"/>
    <mergeCell ref="K52:K54"/>
    <mergeCell ref="L52:L54"/>
    <mergeCell ref="N61:N78"/>
    <mergeCell ref="J64:J66"/>
    <mergeCell ref="K64:K66"/>
    <mergeCell ref="L64:L66"/>
    <mergeCell ref="M64:M66"/>
    <mergeCell ref="J67:J69"/>
    <mergeCell ref="H58:H60"/>
    <mergeCell ref="I58:I60"/>
    <mergeCell ref="J58:J60"/>
    <mergeCell ref="L58:M58"/>
    <mergeCell ref="N58:N60"/>
    <mergeCell ref="L59:M59"/>
    <mergeCell ref="K59:K60"/>
    <mergeCell ref="H83:I83"/>
    <mergeCell ref="C1:L1"/>
    <mergeCell ref="J73:J75"/>
    <mergeCell ref="K73:K75"/>
    <mergeCell ref="L73:L75"/>
    <mergeCell ref="M73:M75"/>
    <mergeCell ref="J76:J78"/>
    <mergeCell ref="K76:K78"/>
    <mergeCell ref="L76:L78"/>
    <mergeCell ref="M76:M78"/>
    <mergeCell ref="K67:K69"/>
    <mergeCell ref="L67:L69"/>
    <mergeCell ref="M67:M69"/>
    <mergeCell ref="J70:J72"/>
    <mergeCell ref="K70:K72"/>
    <mergeCell ref="L70:L72"/>
    <mergeCell ref="M70:M72"/>
    <mergeCell ref="J61:J63"/>
    <mergeCell ref="K61:K63"/>
    <mergeCell ref="L61:L63"/>
    <mergeCell ref="M61:M63"/>
    <mergeCell ref="M49:M51"/>
    <mergeCell ref="M52:M54"/>
    <mergeCell ref="K43:K45"/>
    <mergeCell ref="K35:K36"/>
  </mergeCells>
  <phoneticPr fontId="2"/>
  <conditionalFormatting sqref="A34:J55 A1:XFD9 A32:XFD33 A56:XFD57 A80:XFD1048576">
    <cfRule type="cellIs" dxfId="62" priority="8" operator="equal">
      <formula>"施工完了"</formula>
    </cfRule>
    <cfRule type="cellIs" dxfId="61" priority="9" operator="equal">
      <formula>"施工開始"</formula>
    </cfRule>
    <cfRule type="expression" dxfId="60" priority="10">
      <formula>A1="休日休工"</formula>
    </cfRule>
    <cfRule type="expression" dxfId="59" priority="11">
      <formula>A1="天候休工"</formula>
    </cfRule>
    <cfRule type="expression" dxfId="58" priority="12">
      <formula>A1="振替休工"</formula>
    </cfRule>
    <cfRule type="expression" dxfId="57" priority="13">
      <formula>A1="休工"</formula>
    </cfRule>
    <cfRule type="expression" dxfId="56" priority="14">
      <formula>A1="対象外"</formula>
    </cfRule>
  </conditionalFormatting>
  <conditionalFormatting sqref="A58:J79">
    <cfRule type="cellIs" dxfId="55" priority="1" operator="equal">
      <formula>"施工完了"</formula>
    </cfRule>
    <cfRule type="cellIs" dxfId="54" priority="2" operator="equal">
      <formula>"施工開始"</formula>
    </cfRule>
    <cfRule type="expression" dxfId="53" priority="3">
      <formula>A58="休日休工"</formula>
    </cfRule>
    <cfRule type="expression" dxfId="52" priority="4">
      <formula>A58="天候休工"</formula>
    </cfRule>
    <cfRule type="expression" dxfId="51" priority="5">
      <formula>A58="振替休工"</formula>
    </cfRule>
    <cfRule type="expression" dxfId="50" priority="6">
      <formula>A58="休工"</formula>
    </cfRule>
    <cfRule type="expression" dxfId="49" priority="7">
      <formula>A58="対象外"</formula>
    </cfRule>
  </conditionalFormatting>
  <conditionalFormatting sqref="A10:J31 L10:XFD31 L34:XFD55 L58:XFD79">
    <cfRule type="cellIs" dxfId="48" priority="78" operator="equal">
      <formula>"施工完了"</formula>
    </cfRule>
    <cfRule type="cellIs" dxfId="47" priority="79" operator="equal">
      <formula>"施工開始"</formula>
    </cfRule>
    <cfRule type="expression" dxfId="46" priority="80">
      <formula>A10="休日休工"</formula>
    </cfRule>
    <cfRule type="expression" dxfId="45" priority="81">
      <formula>A10="天候休工"</formula>
    </cfRule>
    <cfRule type="expression" dxfId="44" priority="82">
      <formula>A10="振替休工"</formula>
    </cfRule>
    <cfRule type="expression" dxfId="43" priority="83">
      <formula>A10="休工"</formula>
    </cfRule>
    <cfRule type="expression" dxfId="42" priority="84">
      <formula>A10="対象外"</formula>
    </cfRule>
  </conditionalFormatting>
  <conditionalFormatting sqref="K10:K11 K13:K30">
    <cfRule type="cellIs" dxfId="41" priority="29" operator="equal">
      <formula>"施工完了"</formula>
    </cfRule>
    <cfRule type="cellIs" dxfId="40" priority="30" operator="equal">
      <formula>"施工開始"</formula>
    </cfRule>
    <cfRule type="expression" dxfId="39" priority="31">
      <formula>K10="休日休工"</formula>
    </cfRule>
    <cfRule type="expression" dxfId="38" priority="32">
      <formula>K10="天候休工"</formula>
    </cfRule>
    <cfRule type="expression" dxfId="37" priority="33">
      <formula>K10="振替休工"</formula>
    </cfRule>
    <cfRule type="expression" dxfId="36" priority="34">
      <formula>K10="休工"</formula>
    </cfRule>
    <cfRule type="expression" dxfId="35" priority="35">
      <formula>K10="対象外"</formula>
    </cfRule>
  </conditionalFormatting>
  <conditionalFormatting sqref="K31">
    <cfRule type="cellIs" dxfId="34" priority="15" operator="equal">
      <formula>"施工完了"</formula>
    </cfRule>
    <cfRule type="cellIs" dxfId="33" priority="16" operator="equal">
      <formula>"施工開始"</formula>
    </cfRule>
    <cfRule type="expression" dxfId="32" priority="17">
      <formula>K31="休日休工"</formula>
    </cfRule>
    <cfRule type="expression" dxfId="31" priority="18">
      <formula>K31="天候休工"</formula>
    </cfRule>
    <cfRule type="expression" dxfId="30" priority="19">
      <formula>K31="振替休工"</formula>
    </cfRule>
    <cfRule type="expression" dxfId="29" priority="20">
      <formula>K31="休工"</formula>
    </cfRule>
    <cfRule type="expression" dxfId="28" priority="21">
      <formula>K31="対象外"</formula>
    </cfRule>
  </conditionalFormatting>
  <conditionalFormatting sqref="K34:K35 K37:K54">
    <cfRule type="cellIs" dxfId="27" priority="50" operator="equal">
      <formula>"施工完了"</formula>
    </cfRule>
    <cfRule type="cellIs" dxfId="26" priority="51" operator="equal">
      <formula>"施工開始"</formula>
    </cfRule>
    <cfRule type="expression" dxfId="25" priority="52">
      <formula>K34="休日休工"</formula>
    </cfRule>
    <cfRule type="expression" dxfId="24" priority="53">
      <formula>K34="天候休工"</formula>
    </cfRule>
    <cfRule type="expression" dxfId="23" priority="54">
      <formula>K34="振替休工"</formula>
    </cfRule>
    <cfRule type="expression" dxfId="22" priority="55">
      <formula>K34="休工"</formula>
    </cfRule>
    <cfRule type="expression" dxfId="21" priority="56">
      <formula>K34="対象外"</formula>
    </cfRule>
  </conditionalFormatting>
  <conditionalFormatting sqref="K55">
    <cfRule type="cellIs" dxfId="20" priority="36" operator="equal">
      <formula>"施工完了"</formula>
    </cfRule>
    <cfRule type="cellIs" dxfId="19" priority="37" operator="equal">
      <formula>"施工開始"</formula>
    </cfRule>
    <cfRule type="expression" dxfId="18" priority="38">
      <formula>K55="休日休工"</formula>
    </cfRule>
    <cfRule type="expression" dxfId="17" priority="39">
      <formula>K55="天候休工"</formula>
    </cfRule>
    <cfRule type="expression" dxfId="16" priority="40">
      <formula>K55="振替休工"</formula>
    </cfRule>
    <cfRule type="expression" dxfId="15" priority="41">
      <formula>K55="休工"</formula>
    </cfRule>
    <cfRule type="expression" dxfId="14" priority="42">
      <formula>K55="対象外"</formula>
    </cfRule>
  </conditionalFormatting>
  <conditionalFormatting sqref="K58:K59 K61:K78">
    <cfRule type="cellIs" dxfId="13" priority="71" operator="equal">
      <formula>"施工完了"</formula>
    </cfRule>
    <cfRule type="cellIs" dxfId="12" priority="72" operator="equal">
      <formula>"施工開始"</formula>
    </cfRule>
    <cfRule type="expression" dxfId="11" priority="73">
      <formula>K58="休日休工"</formula>
    </cfRule>
    <cfRule type="expression" dxfId="10" priority="74">
      <formula>K58="天候休工"</formula>
    </cfRule>
    <cfRule type="expression" dxfId="9" priority="75">
      <formula>K58="振替休工"</formula>
    </cfRule>
    <cfRule type="expression" dxfId="8" priority="76">
      <formula>K58="休工"</formula>
    </cfRule>
    <cfRule type="expression" dxfId="7" priority="77">
      <formula>K58="対象外"</formula>
    </cfRule>
  </conditionalFormatting>
  <conditionalFormatting sqref="K79">
    <cfRule type="cellIs" dxfId="6" priority="57" operator="equal">
      <formula>"施工完了"</formula>
    </cfRule>
    <cfRule type="cellIs" dxfId="5" priority="58" operator="equal">
      <formula>"施工開始"</formula>
    </cfRule>
    <cfRule type="expression" dxfId="4" priority="59">
      <formula>K79="休日休工"</formula>
    </cfRule>
    <cfRule type="expression" dxfId="3" priority="60">
      <formula>K79="天候休工"</formula>
    </cfRule>
    <cfRule type="expression" dxfId="2" priority="61">
      <formula>K79="振替休工"</formula>
    </cfRule>
    <cfRule type="expression" dxfId="1" priority="62">
      <formula>K79="休工"</formula>
    </cfRule>
    <cfRule type="expression" dxfId="0" priority="63">
      <formula>K79="対象外"</formula>
    </cfRule>
  </conditionalFormatting>
  <pageMargins left="0.78740157480314965" right="0.78740157480314965" top="0.59055118110236227" bottom="0.39370078740157483" header="0.31496062992125984" footer="0.11811023622047245"/>
  <pageSetup paperSize="9" scale="5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874795-9472-454E-8BA3-0FB66CFCE38C}">
          <x14:formula1>
            <xm:f>'リスト（消さないこと）'!$B$2:$B$5</xm:f>
          </x14:formula1>
          <xm:sqref>C15:I15 C18:I18 C21:I21 C24:I24 C27:I27 C30:I30 C39:I39 C42:I42 C45:I45 C48:I48 C51:I51 C54:I54 C63:I63 C66:I66 C69:I69 C75:I75 C78:I78 C72:I72</xm:sqref>
        </x14:dataValidation>
        <x14:dataValidation type="list" allowBlank="1" showInputMessage="1" showErrorMessage="1" xr:uid="{7C75DF64-0802-4BEB-8A6E-EAFADFD7730D}">
          <x14:formula1>
            <xm:f>'リスト（消さないこと）'!$A$2:$A$6</xm:f>
          </x14:formula1>
          <xm:sqref>C14:I14 C50:I50 C47:I47 C41:I41 C29:I29 C26:I26 C23:I23 C53:I53 C17:I17 C62:I62 C77:I77 C74:I74 C71:I71 C65:I65 C38:I38 C20:I20 C44:I44 C68:I68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A9EF-4371-4693-B760-4BC517CAB4B3}">
  <sheetPr>
    <tabColor theme="1"/>
  </sheetPr>
  <dimension ref="A1:B6"/>
  <sheetViews>
    <sheetView workbookViewId="0">
      <selection activeCell="C1" sqref="C1"/>
    </sheetView>
  </sheetViews>
  <sheetFormatPr defaultColWidth="9" defaultRowHeight="13.2" x14ac:dyDescent="0.45"/>
  <cols>
    <col min="1" max="2" width="9" style="1" customWidth="1"/>
    <col min="3" max="16384" width="9" style="1"/>
  </cols>
  <sheetData>
    <row r="1" spans="1:2" x14ac:dyDescent="0.45">
      <c r="A1" s="1" t="s">
        <v>14</v>
      </c>
      <c r="B1" s="1" t="s">
        <v>46</v>
      </c>
    </row>
    <row r="2" spans="1:2" x14ac:dyDescent="0.45">
      <c r="A2" s="81" t="s">
        <v>9</v>
      </c>
      <c r="B2" s="3" t="s">
        <v>48</v>
      </c>
    </row>
    <row r="3" spans="1:2" x14ac:dyDescent="0.45">
      <c r="A3" s="82" t="s">
        <v>13</v>
      </c>
      <c r="B3" s="62" t="s">
        <v>27</v>
      </c>
    </row>
    <row r="4" spans="1:2" x14ac:dyDescent="0.45">
      <c r="A4" s="2" t="s">
        <v>11</v>
      </c>
      <c r="B4" s="62" t="s">
        <v>28</v>
      </c>
    </row>
    <row r="5" spans="1:2" x14ac:dyDescent="0.45">
      <c r="A5" s="83" t="s">
        <v>21</v>
      </c>
      <c r="B5" s="3" t="s">
        <v>47</v>
      </c>
    </row>
    <row r="6" spans="1:2" x14ac:dyDescent="0.45">
      <c r="A6" s="3" t="s">
        <v>15</v>
      </c>
    </row>
  </sheetData>
  <sheetProtection sheet="1" objects="1" scenarios="1" selectLockedCells="1" selectUnlockedCells="1"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○月</vt:lpstr>
      <vt:lpstr>【記入例】取得計画書</vt:lpstr>
      <vt:lpstr>【記入例】実績報告書</vt:lpstr>
      <vt:lpstr>リスト（消さないこと）</vt:lpstr>
      <vt:lpstr>【記入例】実績報告書!Print_Area</vt:lpstr>
      <vt:lpstr>【記入例】取得計画書!Print_Area</vt:lpstr>
      <vt:lpstr>○月!Print_Area</vt:lpstr>
      <vt:lpstr>【記入例】実績報告書!Print_Titles</vt:lpstr>
      <vt:lpstr>【記入例】取得計画書!Print_Titles</vt:lpstr>
      <vt:lpstr>○月!Print_Titles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2023-02-16T23:56:02Z</dcterms:created>
  <dcterms:modified xsi:type="dcterms:W3CDTF">2026-03-31T00:16:46Z</dcterms:modified>
</cp:coreProperties>
</file>