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6FEA5B3E-2278-4003-9490-05EEE348A00C}" xr6:coauthVersionLast="47" xr6:coauthVersionMax="47" xr10:uidLastSave="{00000000-0000-0000-0000-000000000000}"/>
  <workbookProtection workbookAlgorithmName="SHA-512" workbookHashValue="9qaYHLmI0N+OS3b2TdX3fC3o4a1UhF+Z+3Oy928ArMy8pnXQGeiU0ct1MRytXWXMVBKx68deSV/w3G0o+CxLvw==" workbookSaltValue="tBgBvvdKhucp0gY6yZbKcQ==" workbookSpinCount="100000" lockStructure="1"/>
  <bookViews>
    <workbookView xWindow="-110" yWindow="-110" windowWidth="22780" windowHeight="146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G85" i="4"/>
  <c r="F85" i="4"/>
  <c r="E85" i="4"/>
  <c r="AT10" i="4"/>
  <c r="I10"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<sst xmlns="http://schemas.openxmlformats.org/spreadsheetml/2006/main" count="257" uniqueCount="115">
  <si>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</si>
  <si>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</si>
  <si>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</si>
  <si>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</si>
  <si>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</si>
  <si>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</si>
  <si>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</si>
  <si>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</si>
  <si>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</si>
  <si>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</si>
  <si>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</si>
  <si>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</si>
  <si>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</si>
  <si>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</si>
  <si>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</si>
  <si>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</si>
  <si>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</si>
  <si>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</si>
  <si>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</si>
  <si>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</si>
  <si>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</si>
  <si>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</si>
  <si>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</si>
  <si>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</si>
  <si>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</si>
  <si>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</si>
  <si>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</si>
  <si>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</si>
  <si>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</si>
  <si>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</si>
  <si>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</si>
  <si>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</si>
  <si>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</si>
  <si>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</si>
  <si>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</si>
  <si>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</si>
  <si>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</si>
  <si>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</si>
  <si>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</si>
  <si>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</si>
  <si>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</si>
  <si>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</si>
  <si>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</si>
  <si>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</si>
  <si>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</si>
  <si>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</si>
  <si>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</si>
  <si>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</si>
  <si>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</si>
  <si>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</si>
  <si>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</si>
  <si>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</si>
  <si>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</si>
  <si>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</si>
  <si>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</si>
  <si>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</si>
  <si>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</si>
  <si>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</si>
  <si>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</si>
  <si>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</si>
  <si>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</si>
  <si>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</si>
  <si>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</si>
  <si>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</si>
  <si>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</si>
  <si>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</si>
  <si>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</si>
  <si>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</si>
  <si>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</si>
  <si>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</si>
  <si>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</si>
  <si>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</si>
  <si>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</si>
  <si>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</si>
  <si>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</si>
  <si>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</si>
  <si>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</si>
  <si>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</si>
  <si>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</si>
  <si>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</si>
  <si>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</si>
  <si>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</si>
  <si>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</si>
  <si>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</si>
  <si>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</si>
  <si>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</si>
  <si>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</si>
  <si>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</si>
  <si>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</si>
  <si>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</si>
  <si>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</si>
  <si>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</si>
  <si>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</si>
  <si>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</si>
  <si>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</si>
  <si>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</si>
  <si>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大府市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</si>
  <si>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</si>
  <si>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</si>
  <si>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</si>
  <si>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</si>
  <si>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</si>
  <si>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</si>
  <si>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</si>
  <si>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</si>
  <si>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</si>
  <si>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</si>
  <si>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</si>
  <si>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</si>
  <si>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</si>
  <si>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</si>
  <si>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</si>
  <si>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令和２年度より地方公営企業法を一部適用したため、令和元年度の数値は全て０となっています。
①経常収支比率は100％以上となっており、単年度の収支は黒字です。しかし、一般会計繰入金に依存しているため、今後も経営健全化に努める必要があります。
②累積欠損比率は、純利益を計上しているため、０％を維持しています。
③流動比率は、流動負債のうち企業債償還金の比率が大きく、流動資産で流動負債を賄えていません。現在は償還額を超えない範囲での借入を続けており、徐々に改善されています。
④企業債残高対事業規模比率は、全国平均、類似団体平均をともに上回っています。現在は償還額を超えない範囲での借入を続けており、企業債残高が減少しているため、徐々に改善されています。
⑤経費回収率は、類似団体平均を大きく下回っており、下水道使用料収入で汚水処理費を賄えていません。令和４年10月に使用料改定の１段階目を実施したため、経費回収率の改善が見られました。続いて、令和７年４月に２段階目の使用料改定を実施するため、更なる改善が見込まれますが、引き続き、経費回収率改善に努めていきます。
⑥汚水処理原価は、全国平均、類似団体平均をともに上回っています。今後は維持管理費の削減や接続率向上による有収水量増加の取組が必要です。
⑧水洗化率は、類似団体の平均を下回っており、今後も、水質保全のために100％を目指し、戸別訪問等による普及推進活動に努めていきます。</t>
    <rPh sb="0" eb="2">
      <t>レイワ</t>
    </rPh>
    <rPh sb="3" eb="5">
      <t>ネンド</t>
    </rPh>
    <rPh sb="7" eb="14">
      <t>チホウコウエイキギョウホウ</t>
    </rPh>
    <rPh sb="15" eb="19">
      <t>イチブテキヨウ</t>
    </rPh>
    <rPh sb="24" eb="26">
      <t>レイワ</t>
    </rPh>
    <rPh sb="26" eb="28">
      <t>ガンネン</t>
    </rPh>
    <rPh sb="28" eb="29">
      <t>ド</t>
    </rPh>
    <rPh sb="30" eb="32">
      <t>スウチ</t>
    </rPh>
    <rPh sb="33" eb="34">
      <t>スベ</t>
    </rPh>
    <rPh sb="46" eb="52">
      <t>ケイジョウシュウシヒリツ</t>
    </rPh>
    <rPh sb="57" eb="59">
      <t>イジョウ</t>
    </rPh>
    <rPh sb="66" eb="69">
      <t>タンネンド</t>
    </rPh>
    <rPh sb="70" eb="72">
      <t>シュウシ</t>
    </rPh>
    <rPh sb="73" eb="75">
      <t>クロジ</t>
    </rPh>
    <rPh sb="82" eb="89">
      <t>イッパンカイケイクリイレキン</t>
    </rPh>
    <rPh sb="90" eb="92">
      <t>イゾン</t>
    </rPh>
    <rPh sb="99" eb="101">
      <t>コンゴ</t>
    </rPh>
    <rPh sb="102" eb="107">
      <t>ケイエイケンゼンカ</t>
    </rPh>
    <rPh sb="108" eb="109">
      <t>ツト</t>
    </rPh>
    <rPh sb="111" eb="113">
      <t>ヒツヨウ</t>
    </rPh>
    <rPh sb="121" eb="127">
      <t>ルイセキケッソンヒリツ</t>
    </rPh>
    <rPh sb="129" eb="132">
      <t>ジュンリエキ</t>
    </rPh>
    <rPh sb="133" eb="135">
      <t>ケイジョウ</t>
    </rPh>
    <rPh sb="145" eb="147">
      <t>イジ</t>
    </rPh>
    <rPh sb="155" eb="159">
      <t>リュウドウヒリツ</t>
    </rPh>
    <rPh sb="161" eb="165">
      <t>リュウドウフサイ</t>
    </rPh>
    <rPh sb="168" eb="171">
      <t>キギョウサイ</t>
    </rPh>
    <rPh sb="171" eb="174">
      <t>ショウカンキン</t>
    </rPh>
    <rPh sb="175" eb="177">
      <t>ヒリツ</t>
    </rPh>
    <rPh sb="178" eb="179">
      <t>オオ</t>
    </rPh>
    <rPh sb="182" eb="186">
      <t>リュウドウシサン</t>
    </rPh>
    <rPh sb="187" eb="191">
      <t>リュウドウフサイ</t>
    </rPh>
    <rPh sb="192" eb="193">
      <t>マカナ</t>
    </rPh>
    <rPh sb="200" eb="202">
      <t>ゲンザイ</t>
    </rPh>
    <rPh sb="203" eb="206">
      <t>ショウカンガク</t>
    </rPh>
    <rPh sb="207" eb="208">
      <t>コ</t>
    </rPh>
    <rPh sb="211" eb="213">
      <t>ハンイ</t>
    </rPh>
    <rPh sb="215" eb="217">
      <t>カリイレ</t>
    </rPh>
    <rPh sb="218" eb="219">
      <t>ツヅ</t>
    </rPh>
    <rPh sb="224" eb="226">
      <t>ジョジョ</t>
    </rPh>
    <rPh sb="227" eb="229">
      <t>カイゼン</t>
    </rPh>
    <rPh sb="238" eb="243">
      <t>キギョウサイザンダカ</t>
    </rPh>
    <rPh sb="243" eb="244">
      <t>タイ</t>
    </rPh>
    <rPh sb="244" eb="250">
      <t>ジギョウキボヒリツ</t>
    </rPh>
    <rPh sb="252" eb="256">
      <t>ゼンコクヘイキン</t>
    </rPh>
    <rPh sb="257" eb="263">
      <t>ルイジダンタイヘイキン</t>
    </rPh>
    <rPh sb="267" eb="269">
      <t>ウワマワ</t>
    </rPh>
    <rPh sb="293" eb="294">
      <t>ツヅ</t>
    </rPh>
    <rPh sb="305" eb="307">
      <t>ゲンショウ</t>
    </rPh>
    <rPh sb="314" eb="316">
      <t>ジョジョ</t>
    </rPh>
    <rPh sb="317" eb="319">
      <t>カイゼン</t>
    </rPh>
    <rPh sb="328" eb="332">
      <t>ケイヒカイシュウ</t>
    </rPh>
    <rPh sb="332" eb="333">
      <t>リツ</t>
    </rPh>
    <rPh sb="335" eb="341">
      <t>ルイジダンタイヘイキン</t>
    </rPh>
    <rPh sb="342" eb="343">
      <t>オオ</t>
    </rPh>
    <rPh sb="345" eb="347">
      <t>シタマワ</t>
    </rPh>
    <rPh sb="352" eb="360">
      <t>ゲスイドウシヨウリョウシュウニュウ</t>
    </rPh>
    <rPh sb="361" eb="366">
      <t>オスイショリヒ</t>
    </rPh>
    <rPh sb="367" eb="368">
      <t>マカナ</t>
    </rPh>
    <rPh sb="386" eb="388">
      <t>カイテイ</t>
    </rPh>
    <rPh sb="390" eb="393">
      <t>ダンカイメ</t>
    </rPh>
    <rPh sb="394" eb="396">
      <t>ジッシ</t>
    </rPh>
    <rPh sb="401" eb="403">
      <t>ケイヒ</t>
    </rPh>
    <rPh sb="403" eb="406">
      <t>カイシュウリツ</t>
    </rPh>
    <rPh sb="407" eb="409">
      <t>カイゼン</t>
    </rPh>
    <rPh sb="410" eb="411">
      <t>ミ</t>
    </rPh>
    <rPh sb="417" eb="418">
      <t>ツヅ</t>
    </rPh>
    <rPh sb="433" eb="436">
      <t>シヨウリョウ</t>
    </rPh>
    <rPh sb="439" eb="441">
      <t>ジッシ</t>
    </rPh>
    <rPh sb="446" eb="447">
      <t>サラ</t>
    </rPh>
    <rPh sb="465" eb="470">
      <t>ケイヒカイシュウリツ</t>
    </rPh>
    <rPh sb="470" eb="472">
      <t>カイゼン</t>
    </rPh>
    <rPh sb="473" eb="474">
      <t>ツト</t>
    </rPh>
    <rPh sb="491" eb="495">
      <t>ゼンコクヘイキン</t>
    </rPh>
    <rPh sb="526" eb="529">
      <t>セツゾクリツ</t>
    </rPh>
    <rPh sb="529" eb="531">
      <t>コウジョウ</t>
    </rPh>
    <rPh sb="534" eb="538">
      <t>ユウシュウスイリョウ</t>
    </rPh>
    <rPh sb="538" eb="540">
      <t>ゾウカ</t>
    </rPh>
    <phoneticPr fontId="4"/>
  </si>
  <si>
    <t>①②有形固定資産減価償却率、管渠老朽化率は、全国平均、類似団体平均をともに下回っています。平成初期以降に多くの管渠を整備しており、法定耐用年数に迫る管渠は少数となっています。そのため、減価償却率、管渠老朽化率は低くなっています。
③管渠改善率は、全国平均、類似団体平均をともに下回っておりますが、老朽化した管渠が少ないことが一因にあります。しかし、今後更新時期を迎えるため、令和元年度にストックマネジメント計画を策定しており、更新費用の平準化と費用捻出の方法を引き続き検討していきます。</t>
    <rPh sb="22" eb="26">
      <t>ゼンコクヘイキン</t>
    </rPh>
    <rPh sb="27" eb="31">
      <t>ルイジダンタイ</t>
    </rPh>
    <rPh sb="31" eb="33">
      <t>ヘイキン</t>
    </rPh>
    <rPh sb="37" eb="39">
      <t>シタマワ</t>
    </rPh>
    <rPh sb="49" eb="51">
      <t>イコウ</t>
    </rPh>
    <rPh sb="65" eb="71">
      <t>ホウテイタイヨウネンスウ</t>
    </rPh>
    <rPh sb="72" eb="73">
      <t>セマ</t>
    </rPh>
    <rPh sb="74" eb="76">
      <t>カンキョ</t>
    </rPh>
    <rPh sb="77" eb="79">
      <t>ショウスウ</t>
    </rPh>
    <rPh sb="92" eb="96">
      <t>ゲンカショウキャク</t>
    </rPh>
    <rPh sb="96" eb="97">
      <t>リツ</t>
    </rPh>
    <rPh sb="98" eb="100">
      <t>カンキョ</t>
    </rPh>
    <rPh sb="100" eb="103">
      <t>ロウキュウカ</t>
    </rPh>
    <rPh sb="103" eb="104">
      <t>リツ</t>
    </rPh>
    <rPh sb="105" eb="106">
      <t>ヒク</t>
    </rPh>
    <rPh sb="116" eb="118">
      <t>カンキョ</t>
    </rPh>
    <rPh sb="118" eb="121">
      <t>カイゼンリツ</t>
    </rPh>
    <rPh sb="123" eb="127">
      <t>ゼンコクヘイキン</t>
    </rPh>
    <rPh sb="128" eb="132">
      <t>ルイジダンタイ</t>
    </rPh>
    <rPh sb="132" eb="134">
      <t>ヘイキン</t>
    </rPh>
    <rPh sb="138" eb="140">
      <t>シタマワ</t>
    </rPh>
    <rPh sb="148" eb="151">
      <t>ロウキュウカ</t>
    </rPh>
    <rPh sb="153" eb="155">
      <t>カンキョ</t>
    </rPh>
    <rPh sb="156" eb="157">
      <t>スク</t>
    </rPh>
    <rPh sb="162" eb="164">
      <t>イチイン</t>
    </rPh>
    <rPh sb="174" eb="176">
      <t>コンゴ</t>
    </rPh>
    <phoneticPr fontId="4"/>
  </si>
  <si>
    <t>　境川流域下水道として広域的な管理となっており、単独下水道はありません。経費回収率が低く、一般会計繰入金に依存した厳しい経営状況が続いています。本市では、市街化区域の汚水整備が平成26年度に概ね完了し、今後は、雨水対策整備に係る事業や施設の老朽化対策事業の割合が大きくなる見込みです。下水道事業を継続していくために、国庫補助金等財源確保をしながら整備費、更新費用の平準化と企業債残高の減少を目指します。
　令和元年度に経営戦略及びストックマネジメント計画を策定しており、費用の平準化や削減を図っています。令和３年度には経営・財務マネジメント強化事業を活用して下水道使用料について検討し、令和４年10月に１段階目の使用料改定を実施し、令和７年４月に２段階目の使用料改定を予定しています。また、令和５年度に経営戦略の改定を実施しました。</t>
    <rPh sb="158" eb="163">
      <t>コッコホジョキン</t>
    </rPh>
    <rPh sb="163" eb="164">
      <t>トウ</t>
    </rPh>
    <rPh sb="173" eb="176">
      <t>セイビヒ</t>
    </rPh>
    <rPh sb="177" eb="179">
      <t>コウシン</t>
    </rPh>
    <rPh sb="252" eb="254">
      <t>レイワ</t>
    </rPh>
    <rPh sb="255" eb="257">
      <t>ネンド</t>
    </rPh>
    <rPh sb="259" eb="261">
      <t>ケイエイ</t>
    </rPh>
    <rPh sb="262" eb="264">
      <t>ザイム</t>
    </rPh>
    <rPh sb="270" eb="272">
      <t>キョウカ</t>
    </rPh>
    <rPh sb="272" eb="274">
      <t>ジギョウ</t>
    </rPh>
    <rPh sb="275" eb="277">
      <t>カツヨウ</t>
    </rPh>
    <rPh sb="279" eb="285">
      <t>ゲスイドウシヨウリョウ</t>
    </rPh>
    <rPh sb="289" eb="291">
      <t>ケントウ</t>
    </rPh>
    <rPh sb="293" eb="295">
      <t>レイワ</t>
    </rPh>
    <rPh sb="296" eb="297">
      <t>ネン</t>
    </rPh>
    <rPh sb="299" eb="300">
      <t>ガツ</t>
    </rPh>
    <rPh sb="302" eb="305">
      <t>ダンカイメ</t>
    </rPh>
    <rPh sb="306" eb="309">
      <t>シヨウリョウ</t>
    </rPh>
    <rPh sb="309" eb="311">
      <t>カイテイ</t>
    </rPh>
    <rPh sb="312" eb="314">
      <t>ジッシ</t>
    </rPh>
    <rPh sb="316" eb="318">
      <t>レイワ</t>
    </rPh>
    <rPh sb="319" eb="320">
      <t>ネン</t>
    </rPh>
    <rPh sb="321" eb="322">
      <t>ガツ</t>
    </rPh>
    <rPh sb="324" eb="327">
      <t>ダンカイメ</t>
    </rPh>
    <rPh sb="331" eb="333">
      <t>カイテイ</t>
    </rPh>
    <rPh sb="334" eb="336">
      <t>ヨテイ</t>
    </rPh>
    <rPh sb="356" eb="358">
      <t>カイテイ</t>
    </rPh>
    <rPh sb="359" eb="36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</si>
</sst>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0.2</c:v>
                </c:pt>
                <c:pt idx="3" formatCode="#,##0.00;&quot;△&quot;#,##0.00;&quot;-&quot;">
                  <c:v>0.09</c:v>
                </c:pt>
                <c:pt idx="4" formatCode="#,##0.00;&quot;△&quot;#,##0.00;&quot;-&quot;">
                  <c:v>0.01</c:v>
                </c:pt>
              </c:numCache>
            </c:numRef>
          </c:val>
          <c:extLst>
            <c:ext xmlns:c16="http://schemas.microsoft.com/office/drawing/2014/chart" uri="{C3380CC4-5D6E-409C-BE32-E72D297353CC}">
              <c16:uniqueId val="{00000000-BADA-42FB-BF97-0E39708F0B4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0.08</c:v>
                </c:pt>
                <c:pt idx="2">
                  <c:v>0.24</c:v>
                </c:pt>
                <c:pt idx="3">
                  <c:v>0.14000000000000001</c:v>
                </c:pt>
                <c:pt idx="4">
                  <c:v>0.06</c:v>
                </c:pt>
              </c:numCache>
            </c:numRef>
          </c:val>
          <c:smooth val="0"/>
          <c:extLst>
            <c:ext xmlns:c16="http://schemas.microsoft.com/office/drawing/2014/chart" uri="{C3380CC4-5D6E-409C-BE32-E72D297353CC}">
              <c16:uniqueId val="{00000001-BADA-42FB-BF97-0E39708F0B4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F4-4B1D-B148-944F3F39ECD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60.78</c:v>
                </c:pt>
                <c:pt idx="2">
                  <c:v>59.96</c:v>
                </c:pt>
                <c:pt idx="3">
                  <c:v>59.9</c:v>
                </c:pt>
                <c:pt idx="4">
                  <c:v>60.13</c:v>
                </c:pt>
              </c:numCache>
            </c:numRef>
          </c:val>
          <c:smooth val="0"/>
          <c:extLst>
            <c:ext xmlns:c16="http://schemas.microsoft.com/office/drawing/2014/chart" uri="{C3380CC4-5D6E-409C-BE32-E72D297353CC}">
              <c16:uniqueId val="{00000001-29F4-4B1D-B148-944F3F39ECD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93.74</c:v>
                </c:pt>
                <c:pt idx="2">
                  <c:v>93.84</c:v>
                </c:pt>
                <c:pt idx="3">
                  <c:v>93.99</c:v>
                </c:pt>
                <c:pt idx="4">
                  <c:v>93.98</c:v>
                </c:pt>
              </c:numCache>
            </c:numRef>
          </c:val>
          <c:extLst>
            <c:ext xmlns:c16="http://schemas.microsoft.com/office/drawing/2014/chart" uri="{C3380CC4-5D6E-409C-BE32-E72D297353CC}">
              <c16:uniqueId val="{00000000-36D6-45AC-9D52-A3A7FB0553F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94.17</c:v>
                </c:pt>
                <c:pt idx="2">
                  <c:v>94.27</c:v>
                </c:pt>
                <c:pt idx="3">
                  <c:v>94.46</c:v>
                </c:pt>
                <c:pt idx="4">
                  <c:v>94.37</c:v>
                </c:pt>
              </c:numCache>
            </c:numRef>
          </c:val>
          <c:smooth val="0"/>
          <c:extLst>
            <c:ext xmlns:c16="http://schemas.microsoft.com/office/drawing/2014/chart" uri="{C3380CC4-5D6E-409C-BE32-E72D297353CC}">
              <c16:uniqueId val="{00000001-36D6-45AC-9D52-A3A7FB0553F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105.78</c:v>
                </c:pt>
                <c:pt idx="2">
                  <c:v>122.94</c:v>
                </c:pt>
                <c:pt idx="3">
                  <c:v>124.17</c:v>
                </c:pt>
                <c:pt idx="4">
                  <c:v>124.61</c:v>
                </c:pt>
              </c:numCache>
            </c:numRef>
          </c:val>
          <c:extLst>
            <c:ext xmlns:c16="http://schemas.microsoft.com/office/drawing/2014/chart" uri="{C3380CC4-5D6E-409C-BE32-E72D297353CC}">
              <c16:uniqueId val="{00000000-64A7-4196-860B-45C632826E5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106.67</c:v>
                </c:pt>
                <c:pt idx="2">
                  <c:v>106.9</c:v>
                </c:pt>
                <c:pt idx="3">
                  <c:v>106.74</c:v>
                </c:pt>
                <c:pt idx="4">
                  <c:v>106.65</c:v>
                </c:pt>
              </c:numCache>
            </c:numRef>
          </c:val>
          <c:smooth val="0"/>
          <c:extLst>
            <c:ext xmlns:c16="http://schemas.microsoft.com/office/drawing/2014/chart" uri="{C3380CC4-5D6E-409C-BE32-E72D297353CC}">
              <c16:uniqueId val="{00000001-64A7-4196-860B-45C632826E5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3.52</c:v>
                </c:pt>
                <c:pt idx="2">
                  <c:v>6.87</c:v>
                </c:pt>
                <c:pt idx="3">
                  <c:v>9.9</c:v>
                </c:pt>
                <c:pt idx="4">
                  <c:v>13.12</c:v>
                </c:pt>
              </c:numCache>
            </c:numRef>
          </c:val>
          <c:extLst>
            <c:ext xmlns:c16="http://schemas.microsoft.com/office/drawing/2014/chart" uri="{C3380CC4-5D6E-409C-BE32-E72D297353CC}">
              <c16:uniqueId val="{00000000-775B-46D4-89CC-7B8CA9972A2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23.25</c:v>
                </c:pt>
                <c:pt idx="2">
                  <c:v>25.2</c:v>
                </c:pt>
                <c:pt idx="3">
                  <c:v>27.42</c:v>
                </c:pt>
                <c:pt idx="4">
                  <c:v>30.01</c:v>
                </c:pt>
              </c:numCache>
            </c:numRef>
          </c:val>
          <c:smooth val="0"/>
          <c:extLst>
            <c:ext xmlns:c16="http://schemas.microsoft.com/office/drawing/2014/chart" uri="{C3380CC4-5D6E-409C-BE32-E72D297353CC}">
              <c16:uniqueId val="{00000001-775B-46D4-89CC-7B8CA9972A2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formatCode="#,##0.00;&quot;△&quot;#,##0.00;&quot;-&quot;">
                  <c:v>0.33</c:v>
                </c:pt>
                <c:pt idx="3" formatCode="#,##0.00;&quot;△&quot;#,##0.00;&quot;-&quot;">
                  <c:v>0.37</c:v>
                </c:pt>
                <c:pt idx="4" formatCode="#,##0.00;&quot;△&quot;#,##0.00;&quot;-&quot;">
                  <c:v>0.4</c:v>
                </c:pt>
              </c:numCache>
            </c:numRef>
          </c:val>
          <c:extLst>
            <c:ext xmlns:c16="http://schemas.microsoft.com/office/drawing/2014/chart" uri="{C3380CC4-5D6E-409C-BE32-E72D297353CC}">
              <c16:uniqueId val="{00000000-4D4E-466C-A21A-9AD8F992A94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1.06</c:v>
                </c:pt>
                <c:pt idx="2">
                  <c:v>2.02</c:v>
                </c:pt>
                <c:pt idx="3">
                  <c:v>2.67</c:v>
                </c:pt>
                <c:pt idx="4">
                  <c:v>3.43</c:v>
                </c:pt>
              </c:numCache>
            </c:numRef>
          </c:val>
          <c:smooth val="0"/>
          <c:extLst>
            <c:ext xmlns:c16="http://schemas.microsoft.com/office/drawing/2014/chart" uri="{C3380CC4-5D6E-409C-BE32-E72D297353CC}">
              <c16:uniqueId val="{00000001-4D4E-466C-A21A-9AD8F992A94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D16-4AA6-8A8C-E61791AE3EC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3.68</c:v>
                </c:pt>
                <c:pt idx="2">
                  <c:v>5.3</c:v>
                </c:pt>
                <c:pt idx="3">
                  <c:v>6.49</c:v>
                </c:pt>
                <c:pt idx="4">
                  <c:v>6.74</c:v>
                </c:pt>
              </c:numCache>
            </c:numRef>
          </c:val>
          <c:smooth val="0"/>
          <c:extLst>
            <c:ext xmlns:c16="http://schemas.microsoft.com/office/drawing/2014/chart" uri="{C3380CC4-5D6E-409C-BE32-E72D297353CC}">
              <c16:uniqueId val="{00000001-8D16-4AA6-8A8C-E61791AE3EC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61</c:v>
                </c:pt>
                <c:pt idx="2">
                  <c:v>63.22</c:v>
                </c:pt>
                <c:pt idx="3">
                  <c:v>68.849999999999994</c:v>
                </c:pt>
                <c:pt idx="4">
                  <c:v>84.24</c:v>
                </c:pt>
              </c:numCache>
            </c:numRef>
          </c:val>
          <c:extLst>
            <c:ext xmlns:c16="http://schemas.microsoft.com/office/drawing/2014/chart" uri="{C3380CC4-5D6E-409C-BE32-E72D297353CC}">
              <c16:uniqueId val="{00000000-F0EB-42CD-8F7B-EB9D965E4CA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67.86</c:v>
                </c:pt>
                <c:pt idx="2">
                  <c:v>72.92</c:v>
                </c:pt>
                <c:pt idx="3">
                  <c:v>81.19</c:v>
                </c:pt>
                <c:pt idx="4">
                  <c:v>85.86</c:v>
                </c:pt>
              </c:numCache>
            </c:numRef>
          </c:val>
          <c:smooth val="0"/>
          <c:extLst>
            <c:ext xmlns:c16="http://schemas.microsoft.com/office/drawing/2014/chart" uri="{C3380CC4-5D6E-409C-BE32-E72D297353CC}">
              <c16:uniqueId val="{00000001-F0EB-42CD-8F7B-EB9D965E4CA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1004.37</c:v>
                </c:pt>
                <c:pt idx="2">
                  <c:v>1011.64</c:v>
                </c:pt>
                <c:pt idx="3">
                  <c:v>860.84</c:v>
                </c:pt>
                <c:pt idx="4">
                  <c:v>687.64</c:v>
                </c:pt>
              </c:numCache>
            </c:numRef>
          </c:val>
          <c:extLst>
            <c:ext xmlns:c16="http://schemas.microsoft.com/office/drawing/2014/chart" uri="{C3380CC4-5D6E-409C-BE32-E72D297353CC}">
              <c16:uniqueId val="{00000000-A94D-4905-B328-FE46376812B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709.4</c:v>
                </c:pt>
                <c:pt idx="2">
                  <c:v>734.47</c:v>
                </c:pt>
                <c:pt idx="3">
                  <c:v>720.89</c:v>
                </c:pt>
                <c:pt idx="4">
                  <c:v>676.93</c:v>
                </c:pt>
              </c:numCache>
            </c:numRef>
          </c:val>
          <c:smooth val="0"/>
          <c:extLst>
            <c:ext xmlns:c16="http://schemas.microsoft.com/office/drawing/2014/chart" uri="{C3380CC4-5D6E-409C-BE32-E72D297353CC}">
              <c16:uniqueId val="{00000001-A94D-4905-B328-FE46376812B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59.11</c:v>
                </c:pt>
                <c:pt idx="2">
                  <c:v>59.15</c:v>
                </c:pt>
                <c:pt idx="3">
                  <c:v>61.4</c:v>
                </c:pt>
                <c:pt idx="4">
                  <c:v>64.94</c:v>
                </c:pt>
              </c:numCache>
            </c:numRef>
          </c:val>
          <c:extLst>
            <c:ext xmlns:c16="http://schemas.microsoft.com/office/drawing/2014/chart" uri="{C3380CC4-5D6E-409C-BE32-E72D297353CC}">
              <c16:uniqueId val="{00000000-1ECA-4901-B14F-544717038C6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91.14</c:v>
                </c:pt>
                <c:pt idx="2">
                  <c:v>90.69</c:v>
                </c:pt>
                <c:pt idx="3">
                  <c:v>90.5</c:v>
                </c:pt>
                <c:pt idx="4">
                  <c:v>92.66</c:v>
                </c:pt>
              </c:numCache>
            </c:numRef>
          </c:val>
          <c:smooth val="0"/>
          <c:extLst>
            <c:ext xmlns:c16="http://schemas.microsoft.com/office/drawing/2014/chart" uri="{C3380CC4-5D6E-409C-BE32-E72D297353CC}">
              <c16:uniqueId val="{00000001-1ECA-4901-B14F-544717038C6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8BEE-451A-862B-A8601995014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8BEE-451A-862B-A8601995014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愛知県　大府市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71" t="str">
        <f>データ!$M$6</f>
        <v>非設置</v>
      </c>
      <c r="AE8" s="71"/>
      <c r="AF8" s="71"/>
      <c r="AG8" s="71"/>
      <c r="AH8" s="71"/>
      <c r="AI8" s="71"/>
      <c r="AJ8" s="71"/>
      <c r="AK8" s="3"/>
      <c r="AL8" s="50">
        <f>データ!S6</f>
        <v>93016</v>
      </c>
      <c r="AM8" s="50"/>
      <c r="AN8" s="50"/>
      <c r="AO8" s="50"/>
      <c r="AP8" s="50"/>
      <c r="AQ8" s="50"/>
      <c r="AR8" s="50"/>
      <c r="AS8" s="50"/>
      <c r="AT8" s="51">
        <f>データ!T6</f>
        <v>33.659999999999997</v>
      </c>
      <c r="AU8" s="51"/>
      <c r="AV8" s="51"/>
      <c r="AW8" s="51"/>
      <c r="AX8" s="51"/>
      <c r="AY8" s="51"/>
      <c r="AZ8" s="51"/>
      <c r="BA8" s="51"/>
      <c r="BB8" s="51">
        <f>データ!U6</f>
        <v>2763.4</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2">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2">
      <c r="A10" s="2"/>
      <c r="B10" s="51" t="str">
        <f>データ!N6</f>
        <v>-</v>
      </c>
      <c r="C10" s="51"/>
      <c r="D10" s="51"/>
      <c r="E10" s="51"/>
      <c r="F10" s="51"/>
      <c r="G10" s="51"/>
      <c r="H10" s="51"/>
      <c r="I10" s="51">
        <f>データ!O6</f>
        <v>70.349999999999994</v>
      </c>
      <c r="J10" s="51"/>
      <c r="K10" s="51"/>
      <c r="L10" s="51"/>
      <c r="M10" s="51"/>
      <c r="N10" s="51"/>
      <c r="O10" s="51"/>
      <c r="P10" s="51">
        <f>データ!P6</f>
        <v>84.74</v>
      </c>
      <c r="Q10" s="51"/>
      <c r="R10" s="51"/>
      <c r="S10" s="51"/>
      <c r="T10" s="51"/>
      <c r="U10" s="51"/>
      <c r="V10" s="51"/>
      <c r="W10" s="51">
        <f>データ!Q6</f>
        <v>96.48</v>
      </c>
      <c r="X10" s="51"/>
      <c r="Y10" s="51"/>
      <c r="Z10" s="51"/>
      <c r="AA10" s="51"/>
      <c r="AB10" s="51"/>
      <c r="AC10" s="51"/>
      <c r="AD10" s="50">
        <f>データ!R6</f>
        <v>1810</v>
      </c>
      <c r="AE10" s="50"/>
      <c r="AF10" s="50"/>
      <c r="AG10" s="50"/>
      <c r="AH10" s="50"/>
      <c r="AI10" s="50"/>
      <c r="AJ10" s="50"/>
      <c r="AK10" s="2"/>
      <c r="AL10" s="50">
        <f>データ!V6</f>
        <v>78796</v>
      </c>
      <c r="AM10" s="50"/>
      <c r="AN10" s="50"/>
      <c r="AO10" s="50"/>
      <c r="AP10" s="50"/>
      <c r="AQ10" s="50"/>
      <c r="AR10" s="50"/>
      <c r="AS10" s="50"/>
      <c r="AT10" s="51">
        <f>データ!W6</f>
        <v>13.09</v>
      </c>
      <c r="AU10" s="51"/>
      <c r="AV10" s="51"/>
      <c r="AW10" s="51"/>
      <c r="AX10" s="51"/>
      <c r="AY10" s="51"/>
      <c r="AZ10" s="51"/>
      <c r="BA10" s="51"/>
      <c r="BB10" s="51">
        <f>データ!X6</f>
        <v>6019.56</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3" t="s">
        <v>112</v>
      </c>
      <c r="BM16" s="44"/>
      <c r="BN16" s="44"/>
      <c r="BO16" s="44"/>
      <c r="BP16" s="44"/>
      <c r="BQ16" s="44"/>
      <c r="BR16" s="44"/>
      <c r="BS16" s="44"/>
      <c r="BT16" s="44"/>
      <c r="BU16" s="44"/>
      <c r="BV16" s="44"/>
      <c r="BW16" s="44"/>
      <c r="BX16" s="44"/>
      <c r="BY16" s="44"/>
      <c r="BZ16" s="4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44"/>
      <c r="BN17" s="44"/>
      <c r="BO17" s="44"/>
      <c r="BP17" s="44"/>
      <c r="BQ17" s="44"/>
      <c r="BR17" s="44"/>
      <c r="BS17" s="44"/>
      <c r="BT17" s="44"/>
      <c r="BU17" s="44"/>
      <c r="BV17" s="44"/>
      <c r="BW17" s="44"/>
      <c r="BX17" s="44"/>
      <c r="BY17" s="44"/>
      <c r="BZ17" s="4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44"/>
      <c r="BN18" s="44"/>
      <c r="BO18" s="44"/>
      <c r="BP18" s="44"/>
      <c r="BQ18" s="44"/>
      <c r="BR18" s="44"/>
      <c r="BS18" s="44"/>
      <c r="BT18" s="44"/>
      <c r="BU18" s="44"/>
      <c r="BV18" s="44"/>
      <c r="BW18" s="44"/>
      <c r="BX18" s="44"/>
      <c r="BY18" s="44"/>
      <c r="BZ18" s="4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44"/>
      <c r="BN19" s="44"/>
      <c r="BO19" s="44"/>
      <c r="BP19" s="44"/>
      <c r="BQ19" s="44"/>
      <c r="BR19" s="44"/>
      <c r="BS19" s="44"/>
      <c r="BT19" s="44"/>
      <c r="BU19" s="44"/>
      <c r="BV19" s="44"/>
      <c r="BW19" s="44"/>
      <c r="BX19" s="44"/>
      <c r="BY19" s="44"/>
      <c r="BZ19" s="4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44"/>
      <c r="BN20" s="44"/>
      <c r="BO20" s="44"/>
      <c r="BP20" s="44"/>
      <c r="BQ20" s="44"/>
      <c r="BR20" s="44"/>
      <c r="BS20" s="44"/>
      <c r="BT20" s="44"/>
      <c r="BU20" s="44"/>
      <c r="BV20" s="44"/>
      <c r="BW20" s="44"/>
      <c r="BX20" s="44"/>
      <c r="BY20" s="44"/>
      <c r="BZ20" s="4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44"/>
      <c r="BN21" s="44"/>
      <c r="BO21" s="44"/>
      <c r="BP21" s="44"/>
      <c r="BQ21" s="44"/>
      <c r="BR21" s="44"/>
      <c r="BS21" s="44"/>
      <c r="BT21" s="44"/>
      <c r="BU21" s="44"/>
      <c r="BV21" s="44"/>
      <c r="BW21" s="44"/>
      <c r="BX21" s="44"/>
      <c r="BY21" s="44"/>
      <c r="BZ21" s="4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44"/>
      <c r="BN22" s="44"/>
      <c r="BO22" s="44"/>
      <c r="BP22" s="44"/>
      <c r="BQ22" s="44"/>
      <c r="BR22" s="44"/>
      <c r="BS22" s="44"/>
      <c r="BT22" s="44"/>
      <c r="BU22" s="44"/>
      <c r="BV22" s="44"/>
      <c r="BW22" s="44"/>
      <c r="BX22" s="44"/>
      <c r="BY22" s="44"/>
      <c r="BZ22" s="4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44"/>
      <c r="BN23" s="44"/>
      <c r="BO23" s="44"/>
      <c r="BP23" s="44"/>
      <c r="BQ23" s="44"/>
      <c r="BR23" s="44"/>
      <c r="BS23" s="44"/>
      <c r="BT23" s="44"/>
      <c r="BU23" s="44"/>
      <c r="BV23" s="44"/>
      <c r="BW23" s="44"/>
      <c r="BX23" s="44"/>
      <c r="BY23" s="44"/>
      <c r="BZ23" s="4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44"/>
      <c r="BN24" s="44"/>
      <c r="BO24" s="44"/>
      <c r="BP24" s="44"/>
      <c r="BQ24" s="44"/>
      <c r="BR24" s="44"/>
      <c r="BS24" s="44"/>
      <c r="BT24" s="44"/>
      <c r="BU24" s="44"/>
      <c r="BV24" s="44"/>
      <c r="BW24" s="44"/>
      <c r="BX24" s="44"/>
      <c r="BY24" s="44"/>
      <c r="BZ24" s="4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44"/>
      <c r="BN25" s="44"/>
      <c r="BO25" s="44"/>
      <c r="BP25" s="44"/>
      <c r="BQ25" s="44"/>
      <c r="BR25" s="44"/>
      <c r="BS25" s="44"/>
      <c r="BT25" s="44"/>
      <c r="BU25" s="44"/>
      <c r="BV25" s="44"/>
      <c r="BW25" s="44"/>
      <c r="BX25" s="44"/>
      <c r="BY25" s="44"/>
      <c r="BZ25" s="4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44"/>
      <c r="BN26" s="44"/>
      <c r="BO26" s="44"/>
      <c r="BP26" s="44"/>
      <c r="BQ26" s="44"/>
      <c r="BR26" s="44"/>
      <c r="BS26" s="44"/>
      <c r="BT26" s="44"/>
      <c r="BU26" s="44"/>
      <c r="BV26" s="44"/>
      <c r="BW26" s="44"/>
      <c r="BX26" s="44"/>
      <c r="BY26" s="44"/>
      <c r="BZ26" s="4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44"/>
      <c r="BN27" s="44"/>
      <c r="BO27" s="44"/>
      <c r="BP27" s="44"/>
      <c r="BQ27" s="44"/>
      <c r="BR27" s="44"/>
      <c r="BS27" s="44"/>
      <c r="BT27" s="44"/>
      <c r="BU27" s="44"/>
      <c r="BV27" s="44"/>
      <c r="BW27" s="44"/>
      <c r="BX27" s="44"/>
      <c r="BY27" s="44"/>
      <c r="BZ27" s="4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44"/>
      <c r="BN28" s="44"/>
      <c r="BO28" s="44"/>
      <c r="BP28" s="44"/>
      <c r="BQ28" s="44"/>
      <c r="BR28" s="44"/>
      <c r="BS28" s="44"/>
      <c r="BT28" s="44"/>
      <c r="BU28" s="44"/>
      <c r="BV28" s="44"/>
      <c r="BW28" s="44"/>
      <c r="BX28" s="44"/>
      <c r="BY28" s="44"/>
      <c r="BZ28" s="4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44"/>
      <c r="BN29" s="44"/>
      <c r="BO29" s="44"/>
      <c r="BP29" s="44"/>
      <c r="BQ29" s="44"/>
      <c r="BR29" s="44"/>
      <c r="BS29" s="44"/>
      <c r="BT29" s="44"/>
      <c r="BU29" s="44"/>
      <c r="BV29" s="44"/>
      <c r="BW29" s="44"/>
      <c r="BX29" s="44"/>
      <c r="BY29" s="44"/>
      <c r="BZ29" s="4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44"/>
      <c r="BN30" s="44"/>
      <c r="BO30" s="44"/>
      <c r="BP30" s="44"/>
      <c r="BQ30" s="44"/>
      <c r="BR30" s="44"/>
      <c r="BS30" s="44"/>
      <c r="BT30" s="44"/>
      <c r="BU30" s="44"/>
      <c r="BV30" s="44"/>
      <c r="BW30" s="44"/>
      <c r="BX30" s="44"/>
      <c r="BY30" s="44"/>
      <c r="BZ30" s="4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44"/>
      <c r="BN31" s="44"/>
      <c r="BO31" s="44"/>
      <c r="BP31" s="44"/>
      <c r="BQ31" s="44"/>
      <c r="BR31" s="44"/>
      <c r="BS31" s="44"/>
      <c r="BT31" s="44"/>
      <c r="BU31" s="44"/>
      <c r="BV31" s="44"/>
      <c r="BW31" s="44"/>
      <c r="BX31" s="44"/>
      <c r="BY31" s="44"/>
      <c r="BZ31" s="4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44"/>
      <c r="BN32" s="44"/>
      <c r="BO32" s="44"/>
      <c r="BP32" s="44"/>
      <c r="BQ32" s="44"/>
      <c r="BR32" s="44"/>
      <c r="BS32" s="44"/>
      <c r="BT32" s="44"/>
      <c r="BU32" s="44"/>
      <c r="BV32" s="44"/>
      <c r="BW32" s="44"/>
      <c r="BX32" s="44"/>
      <c r="BY32" s="44"/>
      <c r="BZ32" s="4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44"/>
      <c r="BN33" s="44"/>
      <c r="BO33" s="44"/>
      <c r="BP33" s="44"/>
      <c r="BQ33" s="44"/>
      <c r="BR33" s="44"/>
      <c r="BS33" s="44"/>
      <c r="BT33" s="44"/>
      <c r="BU33" s="44"/>
      <c r="BV33" s="44"/>
      <c r="BW33" s="44"/>
      <c r="BX33" s="44"/>
      <c r="BY33" s="44"/>
      <c r="BZ33" s="4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44"/>
      <c r="BN34" s="44"/>
      <c r="BO34" s="44"/>
      <c r="BP34" s="44"/>
      <c r="BQ34" s="44"/>
      <c r="BR34" s="44"/>
      <c r="BS34" s="44"/>
      <c r="BT34" s="44"/>
      <c r="BU34" s="44"/>
      <c r="BV34" s="44"/>
      <c r="BW34" s="44"/>
      <c r="BX34" s="44"/>
      <c r="BY34" s="44"/>
      <c r="BZ34" s="4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3"/>
      <c r="BM35" s="44"/>
      <c r="BN35" s="44"/>
      <c r="BO35" s="44"/>
      <c r="BP35" s="44"/>
      <c r="BQ35" s="44"/>
      <c r="BR35" s="44"/>
      <c r="BS35" s="44"/>
      <c r="BT35" s="44"/>
      <c r="BU35" s="44"/>
      <c r="BV35" s="44"/>
      <c r="BW35" s="44"/>
      <c r="BX35" s="44"/>
      <c r="BY35" s="44"/>
      <c r="BZ35" s="4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3"/>
      <c r="BM36" s="44"/>
      <c r="BN36" s="44"/>
      <c r="BO36" s="44"/>
      <c r="BP36" s="44"/>
      <c r="BQ36" s="44"/>
      <c r="BR36" s="44"/>
      <c r="BS36" s="44"/>
      <c r="BT36" s="44"/>
      <c r="BU36" s="44"/>
      <c r="BV36" s="44"/>
      <c r="BW36" s="44"/>
      <c r="BX36" s="44"/>
      <c r="BY36" s="44"/>
      <c r="BZ36" s="4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3"/>
      <c r="BM37" s="44"/>
      <c r="BN37" s="44"/>
      <c r="BO37" s="44"/>
      <c r="BP37" s="44"/>
      <c r="BQ37" s="44"/>
      <c r="BR37" s="44"/>
      <c r="BS37" s="44"/>
      <c r="BT37" s="44"/>
      <c r="BU37" s="44"/>
      <c r="BV37" s="44"/>
      <c r="BW37" s="44"/>
      <c r="BX37" s="44"/>
      <c r="BY37" s="44"/>
      <c r="BZ37" s="4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44"/>
      <c r="BN38" s="44"/>
      <c r="BO38" s="44"/>
      <c r="BP38" s="44"/>
      <c r="BQ38" s="44"/>
      <c r="BR38" s="44"/>
      <c r="BS38" s="44"/>
      <c r="BT38" s="44"/>
      <c r="BU38" s="44"/>
      <c r="BV38" s="44"/>
      <c r="BW38" s="44"/>
      <c r="BX38" s="44"/>
      <c r="BY38" s="44"/>
      <c r="BZ38" s="4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44"/>
      <c r="BN39" s="44"/>
      <c r="BO39" s="44"/>
      <c r="BP39" s="44"/>
      <c r="BQ39" s="44"/>
      <c r="BR39" s="44"/>
      <c r="BS39" s="44"/>
      <c r="BT39" s="44"/>
      <c r="BU39" s="44"/>
      <c r="BV39" s="44"/>
      <c r="BW39" s="44"/>
      <c r="BX39" s="44"/>
      <c r="BY39" s="44"/>
      <c r="BZ39" s="4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44"/>
      <c r="BN40" s="44"/>
      <c r="BO40" s="44"/>
      <c r="BP40" s="44"/>
      <c r="BQ40" s="44"/>
      <c r="BR40" s="44"/>
      <c r="BS40" s="44"/>
      <c r="BT40" s="44"/>
      <c r="BU40" s="44"/>
      <c r="BV40" s="44"/>
      <c r="BW40" s="44"/>
      <c r="BX40" s="44"/>
      <c r="BY40" s="44"/>
      <c r="BZ40" s="4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44"/>
      <c r="BN41" s="44"/>
      <c r="BO41" s="44"/>
      <c r="BP41" s="44"/>
      <c r="BQ41" s="44"/>
      <c r="BR41" s="44"/>
      <c r="BS41" s="44"/>
      <c r="BT41" s="44"/>
      <c r="BU41" s="44"/>
      <c r="BV41" s="44"/>
      <c r="BW41" s="44"/>
      <c r="BX41" s="44"/>
      <c r="BY41" s="44"/>
      <c r="BZ41" s="4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44"/>
      <c r="BN42" s="44"/>
      <c r="BO42" s="44"/>
      <c r="BP42" s="44"/>
      <c r="BQ42" s="44"/>
      <c r="BR42" s="44"/>
      <c r="BS42" s="44"/>
      <c r="BT42" s="44"/>
      <c r="BU42" s="44"/>
      <c r="BV42" s="44"/>
      <c r="BW42" s="44"/>
      <c r="BX42" s="44"/>
      <c r="BY42" s="44"/>
      <c r="BZ42" s="4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44"/>
      <c r="BN43" s="44"/>
      <c r="BO43" s="44"/>
      <c r="BP43" s="44"/>
      <c r="BQ43" s="44"/>
      <c r="BR43" s="44"/>
      <c r="BS43" s="44"/>
      <c r="BT43" s="44"/>
      <c r="BU43" s="44"/>
      <c r="BV43" s="44"/>
      <c r="BW43" s="44"/>
      <c r="BX43" s="44"/>
      <c r="BY43" s="44"/>
      <c r="BZ43" s="4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6"/>
      <c r="BM44" s="47"/>
      <c r="BN44" s="47"/>
      <c r="BO44" s="47"/>
      <c r="BP44" s="47"/>
      <c r="BQ44" s="47"/>
      <c r="BR44" s="47"/>
      <c r="BS44" s="47"/>
      <c r="BT44" s="47"/>
      <c r="BU44" s="47"/>
      <c r="BV44" s="47"/>
      <c r="BW44" s="47"/>
      <c r="BX44" s="47"/>
      <c r="BY44" s="47"/>
      <c r="BZ44" s="4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114</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17oL3wUDgwR2v+OdARNOHkTwc7t8dXoW5RYsmOS4PwAGT3XsC8C2ZD2q6T06ThBe6QWQI1S21JmCoti0wA+TQ==" saltValue="PPLonPzarGpD1aLpd8wq6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232238</v>
      </c>
      <c r="D6" s="19">
        <f t="shared" si="3"/>
        <v>46</v>
      </c>
      <c r="E6" s="19">
        <f t="shared" si="3"/>
        <v>17</v>
      </c>
      <c r="F6" s="19">
        <f t="shared" si="3"/>
        <v>1</v>
      </c>
      <c r="G6" s="19">
        <f t="shared" si="3"/>
        <v>0</v>
      </c>
      <c r="H6" s="19" t="str">
        <f t="shared" si="3"/>
        <v>愛知県　大府市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70.349999999999994</v>
      </c>
      <c r="P6" s="20">
        <f t="shared" si="3"/>
        <v>84.74</v>
      </c>
      <c r="Q6" s="20">
        <f t="shared" si="3"/>
        <v>96.48</v>
      </c>
      <c r="R6" s="20">
        <f t="shared" si="3"/>
        <v>1810</v>
      </c>
      <c r="S6" s="20">
        <f t="shared" si="3"/>
        <v>93016</v>
      </c>
      <c r="T6" s="20">
        <f t="shared" si="3"/>
        <v>33.659999999999997</v>
      </c>
      <c r="U6" s="20">
        <f t="shared" si="3"/>
        <v>2763.4</v>
      </c>
      <c r="V6" s="20">
        <f t="shared" si="3"/>
        <v>78796</v>
      </c>
      <c r="W6" s="20">
        <f t="shared" si="3"/>
        <v>13.09</v>
      </c>
      <c r="X6" s="20">
        <f t="shared" si="3"/>
        <v>6019.56</v>
      </c>
      <c r="Y6" s="21" t="str">
        <f>IF(Y7="",NA(),Y7)</f>
        <v>-</v>
      </c>
      <c r="Z6" s="21">
        <f t="shared" ref="Z6:AH6" si="4">IF(Z7="",NA(),Z7)</f>
        <v>105.78</v>
      </c>
      <c r="AA6" s="21">
        <f t="shared" si="4"/>
        <v>122.94</v>
      </c>
      <c r="AB6" s="21">
        <f t="shared" si="4"/>
        <v>124.17</v>
      </c>
      <c r="AC6" s="21">
        <f t="shared" si="4"/>
        <v>124.61</v>
      </c>
      <c r="AD6" s="21" t="str">
        <f t="shared" si="4"/>
        <v>-</v>
      </c>
      <c r="AE6" s="21">
        <f t="shared" si="4"/>
        <v>106.67</v>
      </c>
      <c r="AF6" s="21">
        <f t="shared" si="4"/>
        <v>106.9</v>
      </c>
      <c r="AG6" s="21">
        <f t="shared" si="4"/>
        <v>106.74</v>
      </c>
      <c r="AH6" s="21">
        <f t="shared" si="4"/>
        <v>106.65</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3.68</v>
      </c>
      <c r="AQ6" s="21">
        <f t="shared" si="5"/>
        <v>5.3</v>
      </c>
      <c r="AR6" s="21">
        <f t="shared" si="5"/>
        <v>6.49</v>
      </c>
      <c r="AS6" s="21">
        <f t="shared" si="5"/>
        <v>6.74</v>
      </c>
      <c r="AT6" s="20" t="str">
        <f>IF(AT7="","",IF(AT7="-","【-】","【"&amp;SUBSTITUTE(TEXT(AT7,"#,##0.00"),"-","△")&amp;"】"))</f>
        <v>【3.03】</v>
      </c>
      <c r="AU6" s="21" t="str">
        <f>IF(AU7="",NA(),AU7)</f>
        <v>-</v>
      </c>
      <c r="AV6" s="21">
        <f t="shared" ref="AV6:BD6" si="6">IF(AV7="",NA(),AV7)</f>
        <v>61</v>
      </c>
      <c r="AW6" s="21">
        <f t="shared" si="6"/>
        <v>63.22</v>
      </c>
      <c r="AX6" s="21">
        <f t="shared" si="6"/>
        <v>68.849999999999994</v>
      </c>
      <c r="AY6" s="21">
        <f t="shared" si="6"/>
        <v>84.24</v>
      </c>
      <c r="AZ6" s="21" t="str">
        <f t="shared" si="6"/>
        <v>-</v>
      </c>
      <c r="BA6" s="21">
        <f t="shared" si="6"/>
        <v>67.86</v>
      </c>
      <c r="BB6" s="21">
        <f t="shared" si="6"/>
        <v>72.92</v>
      </c>
      <c r="BC6" s="21">
        <f t="shared" si="6"/>
        <v>81.19</v>
      </c>
      <c r="BD6" s="21">
        <f t="shared" si="6"/>
        <v>85.86</v>
      </c>
      <c r="BE6" s="20" t="str">
        <f>IF(BE7="","",IF(BE7="-","【-】","【"&amp;SUBSTITUTE(TEXT(BE7,"#,##0.00"),"-","△")&amp;"】"))</f>
        <v>【78.43】</v>
      </c>
      <c r="BF6" s="21" t="str">
        <f>IF(BF7="",NA(),BF7)</f>
        <v>-</v>
      </c>
      <c r="BG6" s="21">
        <f t="shared" ref="BG6:BO6" si="7">IF(BG7="",NA(),BG7)</f>
        <v>1004.37</v>
      </c>
      <c r="BH6" s="21">
        <f t="shared" si="7"/>
        <v>1011.64</v>
      </c>
      <c r="BI6" s="21">
        <f t="shared" si="7"/>
        <v>860.84</v>
      </c>
      <c r="BJ6" s="21">
        <f t="shared" si="7"/>
        <v>687.64</v>
      </c>
      <c r="BK6" s="21" t="str">
        <f t="shared" si="7"/>
        <v>-</v>
      </c>
      <c r="BL6" s="21">
        <f t="shared" si="7"/>
        <v>709.4</v>
      </c>
      <c r="BM6" s="21">
        <f t="shared" si="7"/>
        <v>734.47</v>
      </c>
      <c r="BN6" s="21">
        <f t="shared" si="7"/>
        <v>720.89</v>
      </c>
      <c r="BO6" s="21">
        <f t="shared" si="7"/>
        <v>676.93</v>
      </c>
      <c r="BP6" s="20" t="str">
        <f>IF(BP7="","",IF(BP7="-","【-】","【"&amp;SUBSTITUTE(TEXT(BP7,"#,##0.00"),"-","△")&amp;"】"))</f>
        <v>【630.82】</v>
      </c>
      <c r="BQ6" s="21" t="str">
        <f>IF(BQ7="",NA(),BQ7)</f>
        <v>-</v>
      </c>
      <c r="BR6" s="21">
        <f t="shared" ref="BR6:BZ6" si="8">IF(BR7="",NA(),BR7)</f>
        <v>59.11</v>
      </c>
      <c r="BS6" s="21">
        <f t="shared" si="8"/>
        <v>59.15</v>
      </c>
      <c r="BT6" s="21">
        <f t="shared" si="8"/>
        <v>61.4</v>
      </c>
      <c r="BU6" s="21">
        <f t="shared" si="8"/>
        <v>64.94</v>
      </c>
      <c r="BV6" s="21" t="str">
        <f t="shared" si="8"/>
        <v>-</v>
      </c>
      <c r="BW6" s="21">
        <f t="shared" si="8"/>
        <v>91.14</v>
      </c>
      <c r="BX6" s="21">
        <f t="shared" si="8"/>
        <v>90.69</v>
      </c>
      <c r="BY6" s="21">
        <f t="shared" si="8"/>
        <v>90.5</v>
      </c>
      <c r="BZ6" s="21">
        <f t="shared" si="8"/>
        <v>92.66</v>
      </c>
      <c r="CA6" s="20" t="str">
        <f>IF(CA7="","",IF(CA7="-","【-】","【"&amp;SUBSTITUTE(TEXT(CA7,"#,##0.00"),"-","△")&amp;"】"))</f>
        <v>【97.81】</v>
      </c>
      <c r="CB6" s="21" t="str">
        <f>IF(CB7="",NA(),CB7)</f>
        <v>-</v>
      </c>
      <c r="CC6" s="21">
        <f t="shared" ref="CC6:CK6" si="9">IF(CC7="",NA(),CC7)</f>
        <v>150</v>
      </c>
      <c r="CD6" s="21">
        <f t="shared" si="9"/>
        <v>150</v>
      </c>
      <c r="CE6" s="21">
        <f t="shared" si="9"/>
        <v>150</v>
      </c>
      <c r="CF6" s="21">
        <f t="shared" si="9"/>
        <v>150</v>
      </c>
      <c r="CG6" s="21" t="str">
        <f t="shared" si="9"/>
        <v>-</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60.78</v>
      </c>
      <c r="CT6" s="21">
        <f t="shared" si="10"/>
        <v>59.96</v>
      </c>
      <c r="CU6" s="21">
        <f t="shared" si="10"/>
        <v>59.9</v>
      </c>
      <c r="CV6" s="21">
        <f t="shared" si="10"/>
        <v>60.13</v>
      </c>
      <c r="CW6" s="20" t="str">
        <f>IF(CW7="","",IF(CW7="-","【-】","【"&amp;SUBSTITUTE(TEXT(CW7,"#,##0.00"),"-","△")&amp;"】"))</f>
        <v>【58.94】</v>
      </c>
      <c r="CX6" s="21" t="str">
        <f>IF(CX7="",NA(),CX7)</f>
        <v>-</v>
      </c>
      <c r="CY6" s="21">
        <f t="shared" ref="CY6:DG6" si="11">IF(CY7="",NA(),CY7)</f>
        <v>93.74</v>
      </c>
      <c r="CZ6" s="21">
        <f t="shared" si="11"/>
        <v>93.84</v>
      </c>
      <c r="DA6" s="21">
        <f t="shared" si="11"/>
        <v>93.99</v>
      </c>
      <c r="DB6" s="21">
        <f t="shared" si="11"/>
        <v>93.98</v>
      </c>
      <c r="DC6" s="21" t="str">
        <f t="shared" si="11"/>
        <v>-</v>
      </c>
      <c r="DD6" s="21">
        <f t="shared" si="11"/>
        <v>94.17</v>
      </c>
      <c r="DE6" s="21">
        <f t="shared" si="11"/>
        <v>94.27</v>
      </c>
      <c r="DF6" s="21">
        <f t="shared" si="11"/>
        <v>94.46</v>
      </c>
      <c r="DG6" s="21">
        <f t="shared" si="11"/>
        <v>94.37</v>
      </c>
      <c r="DH6" s="20" t="str">
        <f>IF(DH7="","",IF(DH7="-","【-】","【"&amp;SUBSTITUTE(TEXT(DH7,"#,##0.00"),"-","△")&amp;"】"))</f>
        <v>【95.91】</v>
      </c>
      <c r="DI6" s="21" t="str">
        <f>IF(DI7="",NA(),DI7)</f>
        <v>-</v>
      </c>
      <c r="DJ6" s="21">
        <f t="shared" ref="DJ6:DR6" si="12">IF(DJ7="",NA(),DJ7)</f>
        <v>3.52</v>
      </c>
      <c r="DK6" s="21">
        <f t="shared" si="12"/>
        <v>6.87</v>
      </c>
      <c r="DL6" s="21">
        <f t="shared" si="12"/>
        <v>9.9</v>
      </c>
      <c r="DM6" s="21">
        <f t="shared" si="12"/>
        <v>13.12</v>
      </c>
      <c r="DN6" s="21" t="str">
        <f t="shared" si="12"/>
        <v>-</v>
      </c>
      <c r="DO6" s="21">
        <f t="shared" si="12"/>
        <v>23.25</v>
      </c>
      <c r="DP6" s="21">
        <f t="shared" si="12"/>
        <v>25.2</v>
      </c>
      <c r="DQ6" s="21">
        <f t="shared" si="12"/>
        <v>27.42</v>
      </c>
      <c r="DR6" s="21">
        <f t="shared" si="12"/>
        <v>30.01</v>
      </c>
      <c r="DS6" s="20" t="str">
        <f>IF(DS7="","",IF(DS7="-","【-】","【"&amp;SUBSTITUTE(TEXT(DS7,"#,##0.00"),"-","△")&amp;"】"))</f>
        <v>【41.09】</v>
      </c>
      <c r="DT6" s="21" t="str">
        <f>IF(DT7="",NA(),DT7)</f>
        <v>-</v>
      </c>
      <c r="DU6" s="20">
        <f t="shared" ref="DU6:EC6" si="13">IF(DU7="",NA(),DU7)</f>
        <v>0</v>
      </c>
      <c r="DV6" s="21">
        <f t="shared" si="13"/>
        <v>0.33</v>
      </c>
      <c r="DW6" s="21">
        <f t="shared" si="13"/>
        <v>0.37</v>
      </c>
      <c r="DX6" s="21">
        <f t="shared" si="13"/>
        <v>0.4</v>
      </c>
      <c r="DY6" s="21" t="str">
        <f t="shared" si="13"/>
        <v>-</v>
      </c>
      <c r="DZ6" s="21">
        <f t="shared" si="13"/>
        <v>1.06</v>
      </c>
      <c r="EA6" s="21">
        <f t="shared" si="13"/>
        <v>2.02</v>
      </c>
      <c r="EB6" s="21">
        <f t="shared" si="13"/>
        <v>2.67</v>
      </c>
      <c r="EC6" s="21">
        <f t="shared" si="13"/>
        <v>3.43</v>
      </c>
      <c r="ED6" s="20" t="str">
        <f>IF(ED7="","",IF(ED7="-","【-】","【"&amp;SUBSTITUTE(TEXT(ED7,"#,##0.00"),"-","△")&amp;"】"))</f>
        <v>【8.68】</v>
      </c>
      <c r="EE6" s="21" t="str">
        <f>IF(EE7="",NA(),EE7)</f>
        <v>-</v>
      </c>
      <c r="EF6" s="20">
        <f t="shared" ref="EF6:EN6" si="14">IF(EF7="",NA(),EF7)</f>
        <v>0</v>
      </c>
      <c r="EG6" s="21">
        <f t="shared" si="14"/>
        <v>0.2</v>
      </c>
      <c r="EH6" s="21">
        <f t="shared" si="14"/>
        <v>0.09</v>
      </c>
      <c r="EI6" s="21">
        <f t="shared" si="14"/>
        <v>0.01</v>
      </c>
      <c r="EJ6" s="21" t="str">
        <f t="shared" si="14"/>
        <v>-</v>
      </c>
      <c r="EK6" s="21">
        <f t="shared" si="14"/>
        <v>0.08</v>
      </c>
      <c r="EL6" s="21">
        <f t="shared" si="14"/>
        <v>0.24</v>
      </c>
      <c r="EM6" s="21">
        <f t="shared" si="14"/>
        <v>0.14000000000000001</v>
      </c>
      <c r="EN6" s="21">
        <f t="shared" si="14"/>
        <v>0.06</v>
      </c>
      <c r="EO6" s="20" t="str">
        <f>IF(EO7="","",IF(EO7="-","【-】","【"&amp;SUBSTITUTE(TEXT(EO7,"#,##0.00"),"-","△")&amp;"】"))</f>
        <v>【0.22】</v>
      </c>
    </row>
    <row r="7" spans="1:148" s="22" customFormat="1" x14ac:dyDescent="0.2">
      <c r="A7" s="14"/>
      <c r="B7" s="23">
        <v>2023</v>
      </c>
      <c r="C7" s="23">
        <v>232238</v>
      </c>
      <c r="D7" s="23">
        <v>46</v>
      </c>
      <c r="E7" s="23">
        <v>17</v>
      </c>
      <c r="F7" s="23">
        <v>1</v>
      </c>
      <c r="G7" s="23">
        <v>0</v>
      </c>
      <c r="H7" s="23" t="s">
        <v>96</v>
      </c>
      <c r="I7" s="23" t="s">
        <v>97</v>
      </c>
      <c r="J7" s="23" t="s">
        <v>98</v>
      </c>
      <c r="K7" s="23" t="s">
        <v>99</v>
      </c>
      <c r="L7" s="23" t="s">
        <v>100</v>
      </c>
      <c r="M7" s="23" t="s">
        <v>101</v>
      </c>
      <c r="N7" s="24" t="s">
        <v>102</v>
      </c>
      <c r="O7" s="24">
        <v>70.349999999999994</v>
      </c>
      <c r="P7" s="24">
        <v>84.74</v>
      </c>
      <c r="Q7" s="24">
        <v>96.48</v>
      </c>
      <c r="R7" s="24">
        <v>1810</v>
      </c>
      <c r="S7" s="24">
        <v>93016</v>
      </c>
      <c r="T7" s="24">
        <v>33.659999999999997</v>
      </c>
      <c r="U7" s="24">
        <v>2763.4</v>
      </c>
      <c r="V7" s="24">
        <v>78796</v>
      </c>
      <c r="W7" s="24">
        <v>13.09</v>
      </c>
      <c r="X7" s="24">
        <v>6019.56</v>
      </c>
      <c r="Y7" s="24" t="s">
        <v>102</v>
      </c>
      <c r="Z7" s="24">
        <v>105.78</v>
      </c>
      <c r="AA7" s="24">
        <v>122.94</v>
      </c>
      <c r="AB7" s="24">
        <v>124.17</v>
      </c>
      <c r="AC7" s="24">
        <v>124.61</v>
      </c>
      <c r="AD7" s="24" t="s">
        <v>102</v>
      </c>
      <c r="AE7" s="24">
        <v>106.67</v>
      </c>
      <c r="AF7" s="24">
        <v>106.9</v>
      </c>
      <c r="AG7" s="24">
        <v>106.74</v>
      </c>
      <c r="AH7" s="24">
        <v>106.65</v>
      </c>
      <c r="AI7" s="24">
        <v>105.91</v>
      </c>
      <c r="AJ7" s="24" t="s">
        <v>102</v>
      </c>
      <c r="AK7" s="24">
        <v>0</v>
      </c>
      <c r="AL7" s="24">
        <v>0</v>
      </c>
      <c r="AM7" s="24">
        <v>0</v>
      </c>
      <c r="AN7" s="24">
        <v>0</v>
      </c>
      <c r="AO7" s="24" t="s">
        <v>102</v>
      </c>
      <c r="AP7" s="24">
        <v>3.68</v>
      </c>
      <c r="AQ7" s="24">
        <v>5.3</v>
      </c>
      <c r="AR7" s="24">
        <v>6.49</v>
      </c>
      <c r="AS7" s="24">
        <v>6.74</v>
      </c>
      <c r="AT7" s="24">
        <v>3.03</v>
      </c>
      <c r="AU7" s="24" t="s">
        <v>102</v>
      </c>
      <c r="AV7" s="24">
        <v>61</v>
      </c>
      <c r="AW7" s="24">
        <v>63.22</v>
      </c>
      <c r="AX7" s="24">
        <v>68.849999999999994</v>
      </c>
      <c r="AY7" s="24">
        <v>84.24</v>
      </c>
      <c r="AZ7" s="24" t="s">
        <v>102</v>
      </c>
      <c r="BA7" s="24">
        <v>67.86</v>
      </c>
      <c r="BB7" s="24">
        <v>72.92</v>
      </c>
      <c r="BC7" s="24">
        <v>81.19</v>
      </c>
      <c r="BD7" s="24">
        <v>85.86</v>
      </c>
      <c r="BE7" s="24">
        <v>78.430000000000007</v>
      </c>
      <c r="BF7" s="24" t="s">
        <v>102</v>
      </c>
      <c r="BG7" s="24">
        <v>1004.37</v>
      </c>
      <c r="BH7" s="24">
        <v>1011.64</v>
      </c>
      <c r="BI7" s="24">
        <v>860.84</v>
      </c>
      <c r="BJ7" s="24">
        <v>687.64</v>
      </c>
      <c r="BK7" s="24" t="s">
        <v>102</v>
      </c>
      <c r="BL7" s="24">
        <v>709.4</v>
      </c>
      <c r="BM7" s="24">
        <v>734.47</v>
      </c>
      <c r="BN7" s="24">
        <v>720.89</v>
      </c>
      <c r="BO7" s="24">
        <v>676.93</v>
      </c>
      <c r="BP7" s="24">
        <v>630.82000000000005</v>
      </c>
      <c r="BQ7" s="24" t="s">
        <v>102</v>
      </c>
      <c r="BR7" s="24">
        <v>59.11</v>
      </c>
      <c r="BS7" s="24">
        <v>59.15</v>
      </c>
      <c r="BT7" s="24">
        <v>61.4</v>
      </c>
      <c r="BU7" s="24">
        <v>64.94</v>
      </c>
      <c r="BV7" s="24" t="s">
        <v>102</v>
      </c>
      <c r="BW7" s="24">
        <v>91.14</v>
      </c>
      <c r="BX7" s="24">
        <v>90.69</v>
      </c>
      <c r="BY7" s="24">
        <v>90.5</v>
      </c>
      <c r="BZ7" s="24">
        <v>92.66</v>
      </c>
      <c r="CA7" s="24">
        <v>97.81</v>
      </c>
      <c r="CB7" s="24" t="s">
        <v>102</v>
      </c>
      <c r="CC7" s="24">
        <v>150</v>
      </c>
      <c r="CD7" s="24">
        <v>150</v>
      </c>
      <c r="CE7" s="24">
        <v>150</v>
      </c>
      <c r="CF7" s="24">
        <v>150</v>
      </c>
      <c r="CG7" s="24" t="s">
        <v>102</v>
      </c>
      <c r="CH7" s="24">
        <v>136.86000000000001</v>
      </c>
      <c r="CI7" s="24">
        <v>138.52000000000001</v>
      </c>
      <c r="CJ7" s="24">
        <v>138.66999999999999</v>
      </c>
      <c r="CK7" s="24">
        <v>139.12</v>
      </c>
      <c r="CL7" s="24">
        <v>138.75</v>
      </c>
      <c r="CM7" s="24" t="s">
        <v>102</v>
      </c>
      <c r="CN7" s="24" t="s">
        <v>102</v>
      </c>
      <c r="CO7" s="24" t="s">
        <v>102</v>
      </c>
      <c r="CP7" s="24" t="s">
        <v>102</v>
      </c>
      <c r="CQ7" s="24" t="s">
        <v>102</v>
      </c>
      <c r="CR7" s="24" t="s">
        <v>102</v>
      </c>
      <c r="CS7" s="24">
        <v>60.78</v>
      </c>
      <c r="CT7" s="24">
        <v>59.96</v>
      </c>
      <c r="CU7" s="24">
        <v>59.9</v>
      </c>
      <c r="CV7" s="24">
        <v>60.13</v>
      </c>
      <c r="CW7" s="24">
        <v>58.94</v>
      </c>
      <c r="CX7" s="24" t="s">
        <v>102</v>
      </c>
      <c r="CY7" s="24">
        <v>93.74</v>
      </c>
      <c r="CZ7" s="24">
        <v>93.84</v>
      </c>
      <c r="DA7" s="24">
        <v>93.99</v>
      </c>
      <c r="DB7" s="24">
        <v>93.98</v>
      </c>
      <c r="DC7" s="24" t="s">
        <v>102</v>
      </c>
      <c r="DD7" s="24">
        <v>94.17</v>
      </c>
      <c r="DE7" s="24">
        <v>94.27</v>
      </c>
      <c r="DF7" s="24">
        <v>94.46</v>
      </c>
      <c r="DG7" s="24">
        <v>94.37</v>
      </c>
      <c r="DH7" s="24">
        <v>95.91</v>
      </c>
      <c r="DI7" s="24" t="s">
        <v>102</v>
      </c>
      <c r="DJ7" s="24">
        <v>3.52</v>
      </c>
      <c r="DK7" s="24">
        <v>6.87</v>
      </c>
      <c r="DL7" s="24">
        <v>9.9</v>
      </c>
      <c r="DM7" s="24">
        <v>13.12</v>
      </c>
      <c r="DN7" s="24" t="s">
        <v>102</v>
      </c>
      <c r="DO7" s="24">
        <v>23.25</v>
      </c>
      <c r="DP7" s="24">
        <v>25.2</v>
      </c>
      <c r="DQ7" s="24">
        <v>27.42</v>
      </c>
      <c r="DR7" s="24">
        <v>30.01</v>
      </c>
      <c r="DS7" s="24">
        <v>41.09</v>
      </c>
      <c r="DT7" s="24" t="s">
        <v>102</v>
      </c>
      <c r="DU7" s="24">
        <v>0</v>
      </c>
      <c r="DV7" s="24">
        <v>0.33</v>
      </c>
      <c r="DW7" s="24">
        <v>0.37</v>
      </c>
      <c r="DX7" s="24">
        <v>0.4</v>
      </c>
      <c r="DY7" s="24" t="s">
        <v>102</v>
      </c>
      <c r="DZ7" s="24">
        <v>1.06</v>
      </c>
      <c r="EA7" s="24">
        <v>2.02</v>
      </c>
      <c r="EB7" s="24">
        <v>2.67</v>
      </c>
      <c r="EC7" s="24">
        <v>3.43</v>
      </c>
      <c r="ED7" s="24">
        <v>8.68</v>
      </c>
      <c r="EE7" s="24" t="s">
        <v>102</v>
      </c>
      <c r="EF7" s="24">
        <v>0</v>
      </c>
      <c r="EG7" s="24">
        <v>0.2</v>
      </c>
      <c r="EH7" s="24">
        <v>0.09</v>
      </c>
      <c r="EI7" s="24">
        <v>0.01</v>
      </c>
      <c r="EJ7" s="24" t="s">
        <v>102</v>
      </c>
      <c r="EK7" s="24">
        <v>0.08</v>
      </c>
      <c r="EL7" s="24">
        <v>0.24</v>
      </c>
      <c r="EM7" s="24">
        <v>0.14000000000000001</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2025-02-14T07:04:49Z</cp:lastPrinted>
  <dcterms:created xsi:type="dcterms:W3CDTF">2025-01-24T07:03:08Z</dcterms:created>
  <dcterms:modified xsi:type="dcterms:W3CDTF">2025-02-14T07:05:08Z</dcterms:modified>
  <cp:category/>
</cp:coreProperties>
</file>