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5_市町村→県（回答）\23 大府市\"/>
    </mc:Choice>
  </mc:AlternateContent>
  <xr:revisionPtr revIDLastSave="0" documentId="13_ncr:1_{B057520D-DCE2-40FE-A813-7974EE4B703E}"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U63" i="12"/>
  <c r="AP63" i="12"/>
  <c r="AA23" i="12"/>
  <c r="V23" i="12"/>
  <c r="Q23"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W34" i="10"/>
  <c r="BW35" i="10" s="1"/>
  <c r="BW36" i="10" s="1"/>
  <c r="BW37" i="10" s="1"/>
  <c r="BW38" i="10" s="1"/>
  <c r="BW39" i="10" s="1"/>
  <c r="BW40" i="10" s="1"/>
  <c r="BE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<sst xmlns="http://schemas.openxmlformats.org/spreadsheetml/2006/main" count="1101" uniqueCount="557">
  <si>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</si>
  <si>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</si>
  <si>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</si>
  <si>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</si>
  <si>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</si>
  <si>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</si>
  <si>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</si>
  <si>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</si>
  <si>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</si>
  <si>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</si>
  <si>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</si>
  <si>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</si>
  <si>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</si>
  <si>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</si>
  <si>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</si>
  <si>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</si>
  <si>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</si>
  <si>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</si>
  <si>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</si>
  <si>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</si>
  <si>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</si>
  <si>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</si>
  <si>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</si>
  <si>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</si>
  <si>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</si>
  <si>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</si>
  <si>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</si>
  <si>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</si>
  <si>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</si>
  <si>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</si>
  <si>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</si>
  <si>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</si>
  <si>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</si>
  <si>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</si>
  <si>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</si>
  <si>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</si>
  <si>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</si>
  <si>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</si>
  <si>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</si>
  <si>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</si>
  <si>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</si>
  <si>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</si>
  <si>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</si>
  <si>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</si>
  <si>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</si>
  <si>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</si>
  <si>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</si>
  <si>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</si>
  <si>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</si>
  <si>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</si>
  <si>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</si>
  <si>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</si>
  <si>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</si>
  <si>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</si>
  <si>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</si>
  <si>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</si>
  <si>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</si>
  <si>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</si>
  <si>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</si>
  <si>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</si>
  <si>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</si>
  <si>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</si>
  <si>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</si>
  <si>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</si>
  <si>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</si>
  <si>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</si>
  <si>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</si>
  <si>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</si>
  <si>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</si>
  <si>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</si>
  <si>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</si>
  <si>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</si>
  <si>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</si>
  <si>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</si>
  <si>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</si>
  <si>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</si>
  <si>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</si>
  <si>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</si>
  <si>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</si>
  <si>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</si>
  <si>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</si>
  <si>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</si>
  <si>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</si>
  <si>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</si>
  <si>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</si>
  <si>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</si>
  <si>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</si>
  <si>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</si>
  <si>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</si>
  <si>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</si>
  <si>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</si>
  <si>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</si>
  <si>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</si>
  <si>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</si>
  <si>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大府市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</si>
  <si>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</si>
  <si>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</si>
  <si>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</si>
  <si>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</si>
  <si>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</si>
  <si>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</si>
  <si>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</si>
  <si>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</si>
  <si>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</si>
  <si>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</si>
  <si>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</si>
  <si>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</si>
  <si>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</si>
  <si>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</si>
  <si>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</si>
  <si>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</si>
  <si>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</si>
  <si>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</si>
  <si>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</si>
  <si>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</si>
  <si>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</si>
  <si>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</si>
  <si>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</si>
  <si>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</si>
  <si>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</si>
  <si>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</si>
  <si>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</si>
  <si>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</si>
  <si>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</si>
  <si>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</si>
  <si>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</si>
  <si>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</si>
  <si>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</si>
  <si>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</si>
  <si>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</si>
  <si>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</si>
  <si>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</si>
  <si>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</si>
  <si>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</si>
  <si>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</si>
  <si>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</si>
  <si>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</si>
  <si>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</si>
  <si>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</si>
  <si>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</si>
  <si>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</si>
  <si>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</si>
  <si>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</si>
  <si>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</si>
  <si>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</si>
  <si>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</si>
  <si>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</si>
  <si>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</si>
  <si>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</si>
  <si>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</si>
  <si>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</si>
  <si>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</si>
  <si>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</si>
  <si>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</si>
  <si>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</si>
  <si>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</si>
  <si>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</si>
  <si>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</si>
  <si>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</si>
  <si>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</si>
  <si>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</si>
  <si>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</si>
  <si>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</si>
  <si>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</si>
  <si>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</si>
  <si>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</si>
  <si>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</si>
  <si>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</si>
  <si>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</si>
  <si>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</si>
  <si>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</si>
  <si>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</si>
  <si>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</si>
  <si>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</si>
  <si>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</si>
  <si>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</si>
  <si>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</si>
  <si>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</si>
  <si>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</si>
  <si>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</si>
  <si>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</si>
  <si>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</si>
  <si>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</si>
  <si>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</si>
  <si>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</si>
  <si>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</si>
  <si>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</si>
  <si>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</si>
  <si>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</si>
  <si>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</si>
  <si>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</si>
  <si>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</si>
  <si>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</si>
  <si>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</si>
  <si>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</si>
  <si>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</si>
  <si>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</si>
  <si>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</si>
  <si>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</si>
  <si>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</si>
  <si>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</si>
  <si>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</si>
  <si>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</si>
  <si>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</si>
  <si>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愛知県大府市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</si>
  <si>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</si>
  <si>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</si>
  <si>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</si>
  <si>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</si>
  <si>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</si>
  <si>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</si>
  <si>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</si>
  <si>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</si>
  <si>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</si>
  <si>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</si>
  <si>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</si>
  <si>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</si>
  <si>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</si>
  <si>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</si>
  <si>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</si>
  <si>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</si>
  <si>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</si>
  <si>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</si>
  <si>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</si>
  <si>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</si>
  <si>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</si>
  <si>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</si>
  <si>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</si>
  <si>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</si>
  <si>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</si>
  <si>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</si>
  <si>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</si>
  <si>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</si>
  <si>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</si>
  <si>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</si>
  <si>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</si>
  <si>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</si>
  <si>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</si>
  <si>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</si>
  <si>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</si>
  <si>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</si>
  <si>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</si>
  <si>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</si>
  <si>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</si>
  <si>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</si>
  <si>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</si>
  <si>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</si>
  <si>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</si>
  <si>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</si>
  <si>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</si>
  <si>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</si>
  <si>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</si>
  <si>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</si>
  <si>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</si>
  <si>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</si>
  <si>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</si>
  <si>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</si>
  <si>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</si>
  <si>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</si>
  <si>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</si>
  <si>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</si>
  <si>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</si>
  <si>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</si>
  <si>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</si>
  <si>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</si>
  <si>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</si>
  <si>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</si>
  <si>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</si>
  <si>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</si>
  <si>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</si>
  <si>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</si>
  <si>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</si>
  <si>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</si>
  <si>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</si>
  <si>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</si>
  <si>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</si>
  <si>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</si>
  <si>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</si>
  <si>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</si>
  <si>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</si>
  <si>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</si>
  <si>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</si>
  <si>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</si>
  <si>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</si>
  <si>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</si>
  <si>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</si>
  <si>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</si>
  <si>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</si>
  <si>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</si>
  <si>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</si>
  <si>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</si>
  <si>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</si>
  <si>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</si>
  <si>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</si>
  <si>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</si>
  <si>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</si>
  <si>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</si>
  <si>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</si>
  <si>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</si>
  <si>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</si>
  <si>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</si>
  <si>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</si>
  <si>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</si>
  <si>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</si>
  <si>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</si>
  <si>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</si>
  <si>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</si>
  <si>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</si>
  <si>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</si>
  <si>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</si>
  <si>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</si>
  <si>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</si>
  <si>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</si>
  <si>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</si>
  <si>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</si>
  <si>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</si>
  <si>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</si>
  <si>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</si>
  <si>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</si>
  <si>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</si>
  <si>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</si>
  <si>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</si>
  <si>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</si>
  <si>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</si>
  <si>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</si>
  <si>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</si>
  <si>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</si>
  <si>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</si>
  <si>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</si>
  <si>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</si>
  <si>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</si>
  <si>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</si>
  <si>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</si>
  <si>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</si>
  <si>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</si>
  <si>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</si>
  <si>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</si>
  <si>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</si>
  <si>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</si>
  <si>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</si>
  <si>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</si>
  <si>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</si>
  <si>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</si>
  <si>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</si>
  <si>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</si>
  <si>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</si>
  <si>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</si>
  <si>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</si>
  <si>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</si>
  <si>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</si>
  <si>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</si>
  <si>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</si>
  <si>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</si>
  <si>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</si>
  <si>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</si>
  <si>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愛知県大府市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</si>
  <si>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</si>
  <si>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</si>
  <si>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</si>
  <si>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</si>
  <si>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</si>
  <si>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</si>
  <si>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</si>
  <si>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</si>
  <si>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</si>
  <si>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</si>
  <si>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</si>
  <si>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</si>
  <si>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</si>
  <si>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</si>
  <si>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</si>
  <si>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</si>
  <si>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</si>
  <si>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</si>
  <si>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</si>
  <si>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</si>
  <si>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</si>
  <si>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</si>
  <si>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</si>
  <si>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</si>
  <si>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</si>
  <si>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</si>
  <si>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</si>
  <si>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</si>
  <si>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</si>
  <si>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</si>
  <si>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</si>
  <si>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</si>
  <si>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</si>
  <si>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</si>
  <si>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</si>
  <si>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</si>
  <si>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</si>
  <si>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</si>
  <si>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</si>
  <si>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</si>
  <si>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</si>
  <si>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</si>
  <si>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</si>
  <si>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</si>
  <si>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</si>
  <si>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</si>
  <si>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</si>
  <si>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</si>
  <si>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</si>
  <si>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</si>
  <si>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</si>
  <si>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</si>
  <si>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</si>
  <si>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</si>
  <si>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</si>
  <si>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</si>
  <si>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</si>
  <si>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</si>
  <si>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</si>
  <si>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</si>
  <si>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</si>
  <si>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</si>
  <si>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</si>
  <si>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</si>
  <si>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</si>
  <si>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</si>
  <si>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</si>
  <si>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</si>
  <si>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</si>
  <si>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</si>
  <si>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</si>
  <si>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</si>
  <si>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</si>
  <si>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</si>
  <si>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</si>
  <si>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</si>
  <si>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</si>
  <si>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</si>
  <si>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</si>
  <si>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</si>
  <si>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</si>
  <si>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</si>
  <si>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</si>
  <si>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</si>
  <si>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</si>
  <si>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</si>
  <si>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</si>
  <si>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</si>
  <si>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</si>
  <si>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</si>
  <si>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</si>
  <si>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</si>
  <si>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</si>
  <si>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</si>
  <si>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</si>
  <si>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</si>
  <si>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</si>
  <si>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</si>
  <si>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</si>
  <si>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</si>
  <si>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</si>
  <si>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</si>
  <si>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</si>
  <si>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</si>
  <si>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</si>
  <si>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</si>
  <si>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</si>
  <si>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</si>
  <si>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</si>
  <si>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</si>
  <si>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</si>
  <si>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</si>
  <si>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</si>
  <si>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</si>
  <si>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</si>
  <si>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</si>
  <si>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</si>
  <si>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</si>
  <si>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</si>
  <si>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</si>
  <si>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</si>
  <si>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</si>
  <si>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</si>
  <si>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</si>
  <si>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</si>
  <si>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</si>
  <si>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</si>
  <si>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</si>
  <si>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</si>
  <si>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</si>
  <si>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</si>
  <si>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</si>
  <si>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</si>
  <si>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</si>
  <si>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</si>
  <si>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</si>
  <si>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</si>
  <si>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</si>
  <si>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</si>
  <si>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</si>
  <si>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</si>
  <si>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</si>
  <si>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</si>
  <si>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</si>
  <si>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</si>
  <si>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</si>
  <si>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</si>
  <si>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</si>
  <si>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</si>
  <si>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</si>
  <si>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</si>
  <si>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</si>
  <si>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</si>
  <si>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</si>
  <si>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</si>
  <si>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</si>
  <si>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</si>
  <si>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</si>
  <si>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</si>
  <si>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</si>
  <si>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</si>
  <si>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</si>
  <si>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</si>
  <si>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</si>
  <si>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</si>
  <si>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</si>
  <si>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</si>
  <si>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</si>
  <si>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</si>
  <si>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</si>
  <si>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</si>
  <si>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</si>
  <si>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</si>
  <si>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13.56</t>
  </si>
  <si>
    <t>▲ 1.49</t>
  </si>
  <si>
    <t>▲ 1.25</t>
  </si>
  <si>
    <t>水道事業会計</t>
  </si>
  <si>
    <t>一般会計</t>
  </si>
  <si>
    <t>下水道事業会計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</si>
  <si>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</si>
  <si>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</si>
  <si>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</si>
  <si>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</si>
  <si>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</si>
  <si>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</si>
  <si>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</si>
  <si>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</si>
  <si>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</si>
  <si>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東部知多衛生組合</t>
  </si>
  <si>
    <t>知北平和公園組合（一般会計）</t>
  </si>
  <si>
    <t>知北平和公園組合（霊園事業特別会計）</t>
  </si>
  <si>
    <t>知多北部広域連合（一般会計）</t>
  </si>
  <si>
    <t>知多北部広域連合（介護保険事業特別会計）</t>
  </si>
  <si>
    <t>愛知県後期高齢者医療広域連合（一般会計）</t>
  </si>
  <si>
    <t>愛知県後期高齢者医療広域連合（後期高齢者医療特別会計）</t>
  </si>
  <si>
    <t>-</t>
    <phoneticPr fontId="2"/>
  </si>
  <si>
    <t>ふるさとおおぶ応援基金</t>
    <phoneticPr fontId="5"/>
  </si>
  <si>
    <t>公共施設等整備基金</t>
    <phoneticPr fontId="5"/>
  </si>
  <si>
    <t>みちづくり基金</t>
    <phoneticPr fontId="5"/>
  </si>
  <si>
    <t>子ども・子育て応援基金</t>
    <phoneticPr fontId="5"/>
  </si>
  <si>
    <t>学校給食費無償化基金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</si>
</sst>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B01F-4233-9F7C-D025D76C95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49225</c:v>
                </c:pt>
                <c:pt idx="1">
                  <c:v>50527</c:v>
                </c:pt>
                <c:pt idx="2">
                  <c:v>52592</c:v>
                </c:pt>
                <c:pt idx="3">
                  <c:v>49180</c:v>
                </c:pt>
                <c:pt idx="4">
                  <c:v>48267</c:v>
                </c:pt>
              </c:numCache>
            </c:numRef>
          </c:val>
          <c:smooth val="0"/>
          <c:extLst>
            <c:ext xmlns:c16="http://schemas.microsoft.com/office/drawing/2014/chart" uri="{C3380CC4-5D6E-409C-BE32-E72D297353CC}">
              <c16:uniqueId val="{00000001-B01F-4233-9F7C-D025D76C95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5.88</c:v>
                </c:pt>
                <c:pt idx="1">
                  <c:v>9.49</c:v>
                </c:pt>
                <c:pt idx="2">
                  <c:v>7.97</c:v>
                </c:pt>
                <c:pt idx="3">
                  <c:v>7.89</c:v>
                </c:pt>
                <c:pt idx="4">
                  <c:v>9.3000000000000007</c:v>
                </c:pt>
              </c:numCache>
            </c:numRef>
          </c:val>
          <c:extLst>
            <c:ext xmlns:c16="http://schemas.microsoft.com/office/drawing/2014/chart" uri="{C3380CC4-5D6E-409C-BE32-E72D297353CC}">
              <c16:uniqueId val="{00000000-BE6E-4B7A-A8C1-50A7861171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19.149999999999999</c:v>
                </c:pt>
                <c:pt idx="1">
                  <c:v>20.79</c:v>
                </c:pt>
                <c:pt idx="2">
                  <c:v>26.3</c:v>
                </c:pt>
                <c:pt idx="3">
                  <c:v>28.32</c:v>
                </c:pt>
                <c:pt idx="4">
                  <c:v>25.7</c:v>
                </c:pt>
              </c:numCache>
            </c:numRef>
          </c:val>
          <c:extLst>
            <c:ext xmlns:c16="http://schemas.microsoft.com/office/drawing/2014/chart" uri="{C3380CC4-5D6E-409C-BE32-E72D297353CC}">
              <c16:uniqueId val="{00000001-BE6E-4B7A-A8C1-50A7861171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-13.56</c:v>
                </c:pt>
                <c:pt idx="1">
                  <c:v>1.1200000000000001</c:v>
                </c:pt>
                <c:pt idx="2">
                  <c:v>-1.49</c:v>
                </c:pt>
                <c:pt idx="3">
                  <c:v>-1.25</c:v>
                </c:pt>
                <c:pt idx="4">
                  <c:v>0.15</c:v>
                </c:pt>
              </c:numCache>
            </c:numRef>
          </c:val>
          <c:smooth val="0"/>
          <c:extLst>
            <c:ext xmlns:c16="http://schemas.microsoft.com/office/drawing/2014/chart" uri="{C3380CC4-5D6E-409C-BE32-E72D297353CC}">
              <c16:uniqueId val="{00000002-BE6E-4B7A-A8C1-50A7861171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CE-497B-B970-3DB731DF53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CE-497B-B970-3DB731DF53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CE-497B-B970-3DB731DF535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6CE-497B-B970-3DB731DF535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6CE-497B-B970-3DB731DF535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0.03</c:v>
                </c:pt>
                <c:pt idx="4">
                  <c:v>#N/A</c:v>
                </c:pt>
                <c:pt idx="5">
                  <c:v>0.01</c:v>
                </c:pt>
                <c:pt idx="6">
                  <c:v>#N/A</c:v>
                </c:pt>
                <c:pt idx="7">
                  <c:v>0.01</c:v>
                </c:pt>
                <c:pt idx="8">
                  <c:v>#N/A</c:v>
                </c:pt>
                <c:pt idx="9">
                  <c:v>0</c:v>
                </c:pt>
              </c:numCache>
            </c:numRef>
          </c:val>
          <c:extLst>
            <c:ext xmlns:c16="http://schemas.microsoft.com/office/drawing/2014/chart" uri="{C3380CC4-5D6E-409C-BE32-E72D297353CC}">
              <c16:uniqueId val="{00000005-F6CE-497B-B970-3DB731DF535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2.95</c:v>
                </c:pt>
                <c:pt idx="2">
                  <c:v>#N/A</c:v>
                </c:pt>
                <c:pt idx="3">
                  <c:v>0.61</c:v>
                </c:pt>
                <c:pt idx="4">
                  <c:v>#N/A</c:v>
                </c:pt>
                <c:pt idx="5">
                  <c:v>0.59</c:v>
                </c:pt>
                <c:pt idx="6">
                  <c:v>#N/A</c:v>
                </c:pt>
                <c:pt idx="7">
                  <c:v>0.16</c:v>
                </c:pt>
                <c:pt idx="8">
                  <c:v>#N/A</c:v>
                </c:pt>
                <c:pt idx="9">
                  <c:v>0.34</c:v>
                </c:pt>
              </c:numCache>
            </c:numRef>
          </c:val>
          <c:extLst>
            <c:ext xmlns:c16="http://schemas.microsoft.com/office/drawing/2014/chart" uri="{C3380CC4-5D6E-409C-BE32-E72D297353CC}">
              <c16:uniqueId val="{00000006-F6CE-497B-B970-3DB731DF535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2.17</c:v>
                </c:pt>
                <c:pt idx="2">
                  <c:v>#N/A</c:v>
                </c:pt>
                <c:pt idx="3">
                  <c:v>2.27</c:v>
                </c:pt>
                <c:pt idx="4">
                  <c:v>#N/A</c:v>
                </c:pt>
                <c:pt idx="5">
                  <c:v>2.31</c:v>
                </c:pt>
                <c:pt idx="6">
                  <c:v>#N/A</c:v>
                </c:pt>
                <c:pt idx="7">
                  <c:v>3.34</c:v>
                </c:pt>
                <c:pt idx="8">
                  <c:v>#N/A</c:v>
                </c:pt>
                <c:pt idx="9">
                  <c:v>3.45</c:v>
                </c:pt>
              </c:numCache>
            </c:numRef>
          </c:val>
          <c:extLst>
            <c:ext xmlns:c16="http://schemas.microsoft.com/office/drawing/2014/chart" uri="{C3380CC4-5D6E-409C-BE32-E72D297353CC}">
              <c16:uniqueId val="{00000007-F6CE-497B-B970-3DB731DF535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5.87</c:v>
                </c:pt>
                <c:pt idx="2">
                  <c:v>#N/A</c:v>
                </c:pt>
                <c:pt idx="3">
                  <c:v>9.48</c:v>
                </c:pt>
                <c:pt idx="4">
                  <c:v>#N/A</c:v>
                </c:pt>
                <c:pt idx="5">
                  <c:v>7.96</c:v>
                </c:pt>
                <c:pt idx="6">
                  <c:v>#N/A</c:v>
                </c:pt>
                <c:pt idx="7">
                  <c:v>7.88</c:v>
                </c:pt>
                <c:pt idx="8">
                  <c:v>#N/A</c:v>
                </c:pt>
                <c:pt idx="9">
                  <c:v>9.3000000000000007</c:v>
                </c:pt>
              </c:numCache>
            </c:numRef>
          </c:val>
          <c:extLst>
            <c:ext xmlns:c16="http://schemas.microsoft.com/office/drawing/2014/chart" uri="{C3380CC4-5D6E-409C-BE32-E72D297353CC}">
              <c16:uniqueId val="{00000008-F6CE-497B-B970-3DB731DF535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12.82</c:v>
                </c:pt>
                <c:pt idx="2">
                  <c:v>#N/A</c:v>
                </c:pt>
                <c:pt idx="3">
                  <c:v>14.31</c:v>
                </c:pt>
                <c:pt idx="4">
                  <c:v>#N/A</c:v>
                </c:pt>
                <c:pt idx="5">
                  <c:v>14.33</c:v>
                </c:pt>
                <c:pt idx="6">
                  <c:v>#N/A</c:v>
                </c:pt>
                <c:pt idx="7">
                  <c:v>11.81</c:v>
                </c:pt>
                <c:pt idx="8">
                  <c:v>#N/A</c:v>
                </c:pt>
                <c:pt idx="9">
                  <c:v>12.66</c:v>
                </c:pt>
              </c:numCache>
            </c:numRef>
          </c:val>
          <c:extLst>
            <c:ext xmlns:c16="http://schemas.microsoft.com/office/drawing/2014/chart" uri="{C3380CC4-5D6E-409C-BE32-E72D297353CC}">
              <c16:uniqueId val="{00000009-F6CE-497B-B970-3DB731DF53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1890</c:v>
                </c:pt>
                <c:pt idx="5">
                  <c:v>1883</c:v>
                </c:pt>
                <c:pt idx="8">
                  <c:v>1967</c:v>
                </c:pt>
                <c:pt idx="11">
                  <c:v>1931</c:v>
                </c:pt>
                <c:pt idx="14">
                  <c:v>1632</c:v>
                </c:pt>
              </c:numCache>
            </c:numRef>
          </c:val>
          <c:extLst>
            <c:ext xmlns:c16="http://schemas.microsoft.com/office/drawing/2014/chart" uri="{C3380CC4-5D6E-409C-BE32-E72D297353CC}">
              <c16:uniqueId val="{00000000-5046-4F23-B2BC-9AF20CC9F6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046-4F23-B2BC-9AF20CC9F6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42</c:v>
                </c:pt>
                <c:pt idx="3">
                  <c:v>42</c:v>
                </c:pt>
                <c:pt idx="6">
                  <c:v>0</c:v>
                </c:pt>
                <c:pt idx="9">
                  <c:v>0</c:v>
                </c:pt>
                <c:pt idx="12">
                  <c:v>0</c:v>
                </c:pt>
              </c:numCache>
            </c:numRef>
          </c:val>
          <c:extLst>
            <c:ext xmlns:c16="http://schemas.microsoft.com/office/drawing/2014/chart" uri="{C3380CC4-5D6E-409C-BE32-E72D297353CC}">
              <c16:uniqueId val="{00000002-5046-4F23-B2BC-9AF20CC9F6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60</c:v>
                </c:pt>
                <c:pt idx="3">
                  <c:v>184</c:v>
                </c:pt>
                <c:pt idx="6">
                  <c:v>352</c:v>
                </c:pt>
                <c:pt idx="9">
                  <c:v>371</c:v>
                </c:pt>
                <c:pt idx="12">
                  <c:v>380</c:v>
                </c:pt>
              </c:numCache>
            </c:numRef>
          </c:val>
          <c:extLst>
            <c:ext xmlns:c16="http://schemas.microsoft.com/office/drawing/2014/chart" uri="{C3380CC4-5D6E-409C-BE32-E72D297353CC}">
              <c16:uniqueId val="{00000003-5046-4F23-B2BC-9AF20CC9F6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860</c:v>
                </c:pt>
                <c:pt idx="3">
                  <c:v>664</c:v>
                </c:pt>
                <c:pt idx="6">
                  <c:v>630</c:v>
                </c:pt>
                <c:pt idx="9">
                  <c:v>547</c:v>
                </c:pt>
                <c:pt idx="12">
                  <c:v>325</c:v>
                </c:pt>
              </c:numCache>
            </c:numRef>
          </c:val>
          <c:extLst>
            <c:ext xmlns:c16="http://schemas.microsoft.com/office/drawing/2014/chart" uri="{C3380CC4-5D6E-409C-BE32-E72D297353CC}">
              <c16:uniqueId val="{00000004-5046-4F23-B2BC-9AF20CC9F6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46-4F23-B2BC-9AF20CC9F6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46-4F23-B2BC-9AF20CC9F6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869</c:v>
                </c:pt>
                <c:pt idx="3">
                  <c:v>859</c:v>
                </c:pt>
                <c:pt idx="6">
                  <c:v>924</c:v>
                </c:pt>
                <c:pt idx="9">
                  <c:v>1044</c:v>
                </c:pt>
                <c:pt idx="12">
                  <c:v>1089</c:v>
                </c:pt>
              </c:numCache>
            </c:numRef>
          </c:val>
          <c:extLst>
            <c:ext xmlns:c16="http://schemas.microsoft.com/office/drawing/2014/chart" uri="{C3380CC4-5D6E-409C-BE32-E72D297353CC}">
              <c16:uniqueId val="{00000007-5046-4F23-B2BC-9AF20CC9F6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c:v>
                </c:pt>
                <c:pt idx="2">
                  <c:v>#N/A</c:v>
                </c:pt>
                <c:pt idx="3">
                  <c:v>#N/A</c:v>
                </c:pt>
                <c:pt idx="4">
                  <c:v>-134</c:v>
                </c:pt>
                <c:pt idx="5">
                  <c:v>#N/A</c:v>
                </c:pt>
                <c:pt idx="6">
                  <c:v>#N/A</c:v>
                </c:pt>
                <c:pt idx="7">
                  <c:v>-61</c:v>
                </c:pt>
                <c:pt idx="8">
                  <c:v>#N/A</c:v>
                </c:pt>
                <c:pt idx="9">
                  <c:v>#N/A</c:v>
                </c:pt>
                <c:pt idx="10">
                  <c:v>31</c:v>
                </c:pt>
                <c:pt idx="11">
                  <c:v>#N/A</c:v>
                </c:pt>
                <c:pt idx="12">
                  <c:v>#N/A</c:v>
                </c:pt>
                <c:pt idx="13">
                  <c:v>162</c:v>
                </c:pt>
                <c:pt idx="14">
                  <c:v>#N/A</c:v>
                </c:pt>
              </c:numCache>
            </c:numRef>
          </c:val>
          <c:smooth val="0"/>
          <c:extLst>
            <c:ext xmlns:c16="http://schemas.microsoft.com/office/drawing/2014/chart" uri="{C3380CC4-5D6E-409C-BE32-E72D297353CC}">
              <c16:uniqueId val="{00000008-5046-4F23-B2BC-9AF20CC9F6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11316</c:v>
                </c:pt>
                <c:pt idx="5">
                  <c:v>10196</c:v>
                </c:pt>
                <c:pt idx="8">
                  <c:v>9119</c:v>
                </c:pt>
                <c:pt idx="11">
                  <c:v>8068</c:v>
                </c:pt>
                <c:pt idx="14">
                  <c:v>7086</c:v>
                </c:pt>
              </c:numCache>
            </c:numRef>
          </c:val>
          <c:extLst>
            <c:ext xmlns:c16="http://schemas.microsoft.com/office/drawing/2014/chart" uri="{C3380CC4-5D6E-409C-BE32-E72D297353CC}">
              <c16:uniqueId val="{00000000-7CF6-4D11-81A6-9B4DACFA70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7575</c:v>
                </c:pt>
                <c:pt idx="5">
                  <c:v>6568</c:v>
                </c:pt>
                <c:pt idx="8">
                  <c:v>5787</c:v>
                </c:pt>
                <c:pt idx="11">
                  <c:v>5436</c:v>
                </c:pt>
                <c:pt idx="14">
                  <c:v>4686</c:v>
                </c:pt>
              </c:numCache>
            </c:numRef>
          </c:val>
          <c:extLst>
            <c:ext xmlns:c16="http://schemas.microsoft.com/office/drawing/2014/chart" uri="{C3380CC4-5D6E-409C-BE32-E72D297353CC}">
              <c16:uniqueId val="{00000001-7CF6-4D11-81A6-9B4DACFA70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9226</c:v>
                </c:pt>
                <c:pt idx="5">
                  <c:v>9442</c:v>
                </c:pt>
                <c:pt idx="8">
                  <c:v>11012</c:v>
                </c:pt>
                <c:pt idx="11">
                  <c:v>11450</c:v>
                </c:pt>
                <c:pt idx="14">
                  <c:v>13522</c:v>
                </c:pt>
              </c:numCache>
            </c:numRef>
          </c:val>
          <c:extLst>
            <c:ext xmlns:c16="http://schemas.microsoft.com/office/drawing/2014/chart" uri="{C3380CC4-5D6E-409C-BE32-E72D297353CC}">
              <c16:uniqueId val="{00000002-7CF6-4D11-81A6-9B4DACFA70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F6-4D11-81A6-9B4DACFA70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F6-4D11-81A6-9B4DACFA70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F6-4D11-81A6-9B4DACFA70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3728</c:v>
                </c:pt>
                <c:pt idx="3">
                  <c:v>3716</c:v>
                </c:pt>
                <c:pt idx="6">
                  <c:v>3805</c:v>
                </c:pt>
                <c:pt idx="9">
                  <c:v>3865</c:v>
                </c:pt>
                <c:pt idx="12">
                  <c:v>3985</c:v>
                </c:pt>
              </c:numCache>
            </c:numRef>
          </c:val>
          <c:extLst>
            <c:ext xmlns:c16="http://schemas.microsoft.com/office/drawing/2014/chart" uri="{C3380CC4-5D6E-409C-BE32-E72D297353CC}">
              <c16:uniqueId val="{00000006-7CF6-4D11-81A6-9B4DACFA70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4643</c:v>
                </c:pt>
                <c:pt idx="3">
                  <c:v>4532</c:v>
                </c:pt>
                <c:pt idx="6">
                  <c:v>4187</c:v>
                </c:pt>
                <c:pt idx="9">
                  <c:v>3822</c:v>
                </c:pt>
                <c:pt idx="12">
                  <c:v>4095</c:v>
                </c:pt>
              </c:numCache>
            </c:numRef>
          </c:val>
          <c:extLst>
            <c:ext xmlns:c16="http://schemas.microsoft.com/office/drawing/2014/chart" uri="{C3380CC4-5D6E-409C-BE32-E72D297353CC}">
              <c16:uniqueId val="{00000007-7CF6-4D11-81A6-9B4DACFA70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7723</c:v>
                </c:pt>
                <c:pt idx="3">
                  <c:v>6900</c:v>
                </c:pt>
                <c:pt idx="6">
                  <c:v>6060</c:v>
                </c:pt>
                <c:pt idx="9">
                  <c:v>4871</c:v>
                </c:pt>
                <c:pt idx="12">
                  <c:v>3767</c:v>
                </c:pt>
              </c:numCache>
            </c:numRef>
          </c:val>
          <c:extLst>
            <c:ext xmlns:c16="http://schemas.microsoft.com/office/drawing/2014/chart" uri="{C3380CC4-5D6E-409C-BE32-E72D297353CC}">
              <c16:uniqueId val="{00000008-7CF6-4D11-81A6-9B4DACFA70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c:v>
                </c:pt>
                <c:pt idx="3">
                  <c:v>0</c:v>
                </c:pt>
                <c:pt idx="6">
                  <c:v>0</c:v>
                </c:pt>
                <c:pt idx="9">
                  <c:v>0</c:v>
                </c:pt>
                <c:pt idx="12">
                  <c:v>0</c:v>
                </c:pt>
              </c:numCache>
            </c:numRef>
          </c:val>
          <c:extLst>
            <c:ext xmlns:c16="http://schemas.microsoft.com/office/drawing/2014/chart" uri="{C3380CC4-5D6E-409C-BE32-E72D297353CC}">
              <c16:uniqueId val="{00000009-7CF6-4D11-81A6-9B4DACFA70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8474</c:v>
                </c:pt>
                <c:pt idx="3">
                  <c:v>8755</c:v>
                </c:pt>
                <c:pt idx="6">
                  <c:v>8887</c:v>
                </c:pt>
                <c:pt idx="9">
                  <c:v>8573</c:v>
                </c:pt>
                <c:pt idx="12">
                  <c:v>8224</c:v>
                </c:pt>
              </c:numCache>
            </c:numRef>
          </c:val>
          <c:extLst>
            <c:ext xmlns:c16="http://schemas.microsoft.com/office/drawing/2014/chart" uri="{C3380CC4-5D6E-409C-BE32-E72D297353CC}">
              <c16:uniqueId val="{0000000A-7CF6-4D11-81A6-9B4DACFA70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CF6-4D11-81A6-9B4DACFA70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5343</c:v>
                </c:pt>
                <c:pt idx="1">
                  <c:v>6034</c:v>
                </c:pt>
                <c:pt idx="2">
                  <c:v>5688</c:v>
                </c:pt>
              </c:numCache>
            </c:numRef>
          </c:val>
          <c:extLst>
            <c:ext xmlns:c16="http://schemas.microsoft.com/office/drawing/2014/chart" uri="{C3380CC4-5D6E-409C-BE32-E72D297353CC}">
              <c16:uniqueId val="{00000000-7A0A-4460-B6CE-E0C2E6BB99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341</c:v>
                </c:pt>
                <c:pt idx="1">
                  <c:v>341</c:v>
                </c:pt>
                <c:pt idx="2">
                  <c:v>541</c:v>
                </c:pt>
              </c:numCache>
            </c:numRef>
          </c:val>
          <c:extLst>
            <c:ext xmlns:c16="http://schemas.microsoft.com/office/drawing/2014/chart" uri="{C3380CC4-5D6E-409C-BE32-E72D297353CC}">
              <c16:uniqueId val="{00000001-7A0A-4460-B6CE-E0C2E6BB99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5327</c:v>
                </c:pt>
                <c:pt idx="1">
                  <c:v>5074</c:v>
                </c:pt>
                <c:pt idx="2">
                  <c:v>7293</c:v>
                </c:pt>
              </c:numCache>
            </c:numRef>
          </c:val>
          <c:extLst>
            <c:ext xmlns:c16="http://schemas.microsoft.com/office/drawing/2014/chart" uri="{C3380CC4-5D6E-409C-BE32-E72D297353CC}">
              <c16:uniqueId val="{00000002-7A0A-4460-B6CE-E0C2E6BB99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元利償還金等</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のうち、一般会計の元利償還金は、土地区画整理事業（令和</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年度借入）や</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社会福祉施設整備事業（統合新設保育園）</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年度借入）のため</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地方債の据置期間終了に伴う元金償還金額が増加したため</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百万円増加しました。また、組合等が起こした地方債について、一部事務組合（東部知多衛生組合）</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への負担金は</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微増となり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充当可能財源が将来負担額を上回っており、分子が負の値となることから将来負担比率は発生しません。</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「充当可能基金」の増加により将来負担比率の分子は</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1,401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百万円減少しました。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愛知県大府市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13,522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2,073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百万円増加しました。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みちづくり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、子ども・子育て応援基金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を取り崩した一方で、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学校給食無償化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のために</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学校給食費無償化基金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500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百万円の積み立てを行ったことや、ふるさとおおぶ応援寄附金の大幅増に伴いふるさとおおぶ応援基金が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314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百万円増加したことにより増加したものです。</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市が重点的に進める政策や市の財政状況等を総合的に勘案してどの基金に積立てを行うか決定します。</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ふるさとおおぶ応援基金：大府市を応援しようとする人々からの寄附金を有効かつ適切に活用し、「健康都市おおぶ」の実現に資する施策を実施するため。</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公共施設等整備基金：市の保有する公共用又は公用に供する施設の老朽化に対応した整備を実施するため。</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みちづくり基金：道路の新設及び維持管理に必要な費用に活用するため。</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子ども・子育て応援基金：子ども、家庭、市民、地域、事業者その他子育てに関わる事業を実施するため。</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学校給食費無償化基金：保護者の経済的負担の軽減及び子育て支援の充実を図るため</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その他特定目的基金は、幹線道路整備などのためにみちづくり基金から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72,684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千円を取り崩した一方、令和５年度の歳計剰余金を活用して公共施設等整備基金へ</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753,959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千円、新たに造成した学校給食費無償化基金に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500,000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千円を積み立てたことなどに伴い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2,218,495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その年の決算状況を総合的に鑑みて積立てを行い、一定額を確保していきます。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財政調整基金は、補正予算により</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1,409,565</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千円を取り崩した一方で、令和５年度の歳計剰余金の</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60</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％を超えた額（</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1,064,063</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千円）を積み立てた結果、令和６年度末の現在高は、</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345,502</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千円減少しました</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東海豪雨への対応に当座の資金が必要だったことや、リーマンショック後の法人市民税が約</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億円下がった実績を踏まえ、標準財政規模の</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割（約</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億円）程度の積立を目標としています。なお、大府市財政調整基金条例の中で、基金積立額は毎年度の決算剰余金のうち</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60</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％以上の額としています。</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減債基金については、原則基金に属する現金の運用による利子収入分のみを積立てしています。</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基金に属する現金の運用による利子収入分の積立てのほか、状況に応じて基金への積立てを行います。</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93,014
89,426
33.66
46,417,861
43,871,479
2,059,624
22,135,846
8,224,011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市内事業者の業績好調により法人</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税が増加したことに加え、評価替えによる路線価上昇により固定資産税が増加したことから、基準財政収入額が増加し、財政力指数は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今後も人口増に伴い、基準財政需要額の増加が見込まれるため、国県補助金を最大限活用し、歳入確保に努めていきます。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39</xdr:row>
      <xdr:rowOff>3528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632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3528</xdr:rowOff>
    </xdr:from>
    <xdr:to>
      <xdr:col>19</xdr:col>
      <xdr:colOff>133350</xdr:colOff>
      <xdr:row>39</xdr:row>
      <xdr:rowOff>16933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6900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134761</xdr:rowOff>
    </xdr:from>
    <xdr:to>
      <xdr:col>15</xdr:col>
      <xdr:colOff>82550</xdr:colOff>
      <xdr:row>39</xdr:row>
      <xdr:rowOff>16933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498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134761</xdr:rowOff>
    </xdr:from>
    <xdr:to>
      <xdr:col>11</xdr:col>
      <xdr:colOff>31750</xdr:colOff>
      <xdr:row>38</xdr:row>
      <xdr:rowOff>148167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124178</xdr:rowOff>
    </xdr:from>
    <xdr:to>
      <xdr:col>19</xdr:col>
      <xdr:colOff>184150</xdr:colOff>
      <xdr:row>39</xdr:row>
      <xdr:rowOff>54328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64505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0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137583</xdr:rowOff>
    </xdr:from>
    <xdr:to>
      <xdr:col>15</xdr:col>
      <xdr:colOff>133350</xdr:colOff>
      <xdr:row>39</xdr:row>
      <xdr:rowOff>67733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77910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83961</xdr:rowOff>
    </xdr:from>
    <xdr:to>
      <xdr:col>11</xdr:col>
      <xdr:colOff>82550</xdr:colOff>
      <xdr:row>39</xdr:row>
      <xdr:rowOff>14111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24288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令和６年度は、人事院勧告を踏まえた給与改定や会計年度任用職員への勤勉手当の支給開始等による人件費の増加など、分子を構成する経常的な支出が全てにおいて増加した一方、分母を構成する経常一般財源においても地方税収の増加による影響により、支出の増加を収入の増加が上回ったため、経常収支比率は前年度より</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rPr>
            <a:t>0.1</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ポイント減少し、</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rPr>
            <a:t>83.5%</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となりました。今後も義務的経費の増加が想定されるため、事務事業の整理や経費削減に努めていきます。</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115888</xdr:rowOff>
    </xdr:from>
    <xdr:to>
      <xdr:col>23</xdr:col>
      <xdr:colOff>133350</xdr:colOff>
      <xdr:row>60</xdr:row>
      <xdr:rowOff>121920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40288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109855</xdr:rowOff>
    </xdr:from>
    <xdr:to>
      <xdr:col>19</xdr:col>
      <xdr:colOff>133350</xdr:colOff>
      <xdr:row>60</xdr:row>
      <xdr:rowOff>121920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9685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60</xdr:row>
      <xdr:rowOff>109855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606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19368</xdr:rowOff>
    </xdr:from>
    <xdr:to>
      <xdr:col>11</xdr:col>
      <xdr:colOff>31750</xdr:colOff>
      <xdr:row>60</xdr:row>
      <xdr:rowOff>73660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30636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65088</xdr:rowOff>
    </xdr:from>
    <xdr:to>
      <xdr:col>23</xdr:col>
      <xdr:colOff>184150</xdr:colOff>
      <xdr:row>60</xdr:row>
      <xdr:rowOff>166688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81615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19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59055</xdr:rowOff>
    </xdr:from>
    <xdr:to>
      <xdr:col>15</xdr:col>
      <xdr:colOff>133350</xdr:colOff>
      <xdr:row>60</xdr:row>
      <xdr:rowOff>160655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170832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140018</xdr:rowOff>
    </xdr:from>
    <xdr:to>
      <xdr:col>7</xdr:col>
      <xdr:colOff>31750</xdr:colOff>
      <xdr:row>60</xdr:row>
      <xdr:rowOff>70168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80345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共に増加したため合計額が大きく増加しています</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人事院勧告を踏まえた給与改定や会計年度任用職員への勤勉手当の支給開始等による人件費</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の増加が主な要因です。物件費の増加は、物価高騰に伴う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賄材料費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の増加や、情報化推進基盤の整備に要する委託料の増加によるものです。今後も限られた職員で効率的に業務を行うとともに、物件費や維持補修費のコスト削減に努めていきます。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140700</xdr:rowOff>
    </xdr:from>
    <xdr:to>
      <xdr:col>23</xdr:col>
      <xdr:colOff>133350</xdr:colOff>
      <xdr:row>83</xdr:row>
      <xdr:rowOff>67016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99600"/>
          <a:ext cx="838200" cy="9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121572</xdr:rowOff>
    </xdr:from>
    <xdr:to>
      <xdr:col>19</xdr:col>
      <xdr:colOff>133350</xdr:colOff>
      <xdr:row>82</xdr:row>
      <xdr:rowOff>140700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80472"/>
          <a:ext cx="889000" cy="1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78187</xdr:rowOff>
    </xdr:from>
    <xdr:to>
      <xdr:col>15</xdr:col>
      <xdr:colOff>82550</xdr:colOff>
      <xdr:row>82</xdr:row>
      <xdr:rowOff>121572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37087"/>
          <a:ext cx="889000" cy="4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78187</xdr:rowOff>
    </xdr:from>
    <xdr:to>
      <xdr:col>11</xdr:col>
      <xdr:colOff>31750</xdr:colOff>
      <xdr:row>82</xdr:row>
      <xdr:rowOff>95729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37087"/>
          <a:ext cx="889000" cy="1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16216</xdr:rowOff>
    </xdr:from>
    <xdr:to>
      <xdr:col>23</xdr:col>
      <xdr:colOff>184150</xdr:colOff>
      <xdr:row>83</xdr:row>
      <xdr:rowOff>117816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4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159743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1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89900</xdr:rowOff>
    </xdr:from>
    <xdr:to>
      <xdr:col>19</xdr:col>
      <xdr:colOff>184150</xdr:colOff>
      <xdr:row>83</xdr:row>
      <xdr:rowOff>20050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30227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70772</xdr:rowOff>
    </xdr:from>
    <xdr:to>
      <xdr:col>15</xdr:col>
      <xdr:colOff>133350</xdr:colOff>
      <xdr:row>83</xdr:row>
      <xdr:rowOff>922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11099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27387</xdr:rowOff>
    </xdr:from>
    <xdr:to>
      <xdr:col>11</xdr:col>
      <xdr:colOff>82550</xdr:colOff>
      <xdr:row>82</xdr:row>
      <xdr:rowOff>128987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8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139164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5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44929</xdr:rowOff>
    </xdr:from>
    <xdr:to>
      <xdr:col>7</xdr:col>
      <xdr:colOff>31750</xdr:colOff>
      <xdr:row>82</xdr:row>
      <xdr:rowOff>146529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0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131306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9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給与水準の適正度を示すラスパイレス指数は、類似団体を下回る数値で推移しており、今後も適正な給与水準を保つよう努めていきます。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100693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18821"/>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100693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360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48986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360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48986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532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令和６年度は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微増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類似団体平均を下回っています。職種ごとに適正人数を確保するとともに、定年を超えて勤務する職員の経験を生かした適切な人事配置等により、限られた職員数でも効率的に業務を行い、市民サービスの向上に努め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170180</xdr:rowOff>
    </xdr:from>
    <xdr:to>
      <xdr:col>81</xdr:col>
      <xdr:colOff>44450</xdr:colOff>
      <xdr:row>61</xdr:row>
      <xdr:rowOff>15966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5718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165009</xdr:rowOff>
    </xdr:from>
    <xdr:to>
      <xdr:col>77</xdr:col>
      <xdr:colOff>44450</xdr:colOff>
      <xdr:row>60</xdr:row>
      <xdr:rowOff>170180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5200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165009</xdr:rowOff>
    </xdr:from>
    <xdr:to>
      <xdr:col>72</xdr:col>
      <xdr:colOff>203200</xdr:colOff>
      <xdr:row>60</xdr:row>
      <xdr:rowOff>170180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5200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166733</xdr:rowOff>
    </xdr:from>
    <xdr:to>
      <xdr:col>68</xdr:col>
      <xdr:colOff>152400</xdr:colOff>
      <xdr:row>60</xdr:row>
      <xdr:rowOff>170180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5373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136616</xdr:rowOff>
    </xdr:from>
    <xdr:to>
      <xdr:col>81</xdr:col>
      <xdr:colOff>95250</xdr:colOff>
      <xdr:row>61</xdr:row>
      <xdr:rowOff>66766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153143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119380</xdr:rowOff>
    </xdr:from>
    <xdr:to>
      <xdr:col>77</xdr:col>
      <xdr:colOff>95250</xdr:colOff>
      <xdr:row>61</xdr:row>
      <xdr:rowOff>49530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114209</xdr:rowOff>
    </xdr:from>
    <xdr:to>
      <xdr:col>73</xdr:col>
      <xdr:colOff>44450</xdr:colOff>
      <xdr:row>61</xdr:row>
      <xdr:rowOff>44359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54536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7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119380</xdr:rowOff>
    </xdr:from>
    <xdr:to>
      <xdr:col>68</xdr:col>
      <xdr:colOff>203200</xdr:colOff>
      <xdr:row>61</xdr:row>
      <xdr:rowOff>49530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56260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実質公債費比率は、一般会計の土地区画整理事業債や</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社会福祉施設整備事業</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債の据置期間終了に伴う元金償還金額等の増加により、</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ったものの、類似団体内順位は上位を維持しています</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。今後も起債発行額を元金償還額以内とすることを目安に管理することで、健全な財政運営を維持するように努めていきます。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51646</xdr:rowOff>
    </xdr:from>
    <xdr:to>
      <xdr:col>81</xdr:col>
      <xdr:colOff>44450</xdr:colOff>
      <xdr:row>38</xdr:row>
      <xdr:rowOff>83820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6674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35560</xdr:rowOff>
    </xdr:from>
    <xdr:to>
      <xdr:col>77</xdr:col>
      <xdr:colOff>44450</xdr:colOff>
      <xdr:row>38</xdr:row>
      <xdr:rowOff>51646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506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3387</xdr:rowOff>
    </xdr:from>
    <xdr:to>
      <xdr:col>72</xdr:col>
      <xdr:colOff>203200</xdr:colOff>
      <xdr:row>38</xdr:row>
      <xdr:rowOff>35560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184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118533</xdr:rowOff>
    </xdr:from>
    <xdr:to>
      <xdr:col>68</xdr:col>
      <xdr:colOff>152400</xdr:colOff>
      <xdr:row>38</xdr:row>
      <xdr:rowOff>3387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621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33020</xdr:rowOff>
    </xdr:from>
    <xdr:to>
      <xdr:col>81</xdr:col>
      <xdr:colOff>95250</xdr:colOff>
      <xdr:row>38</xdr:row>
      <xdr:rowOff>134620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49547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846</xdr:rowOff>
    </xdr:from>
    <xdr:to>
      <xdr:col>77</xdr:col>
      <xdr:colOff>95250</xdr:colOff>
      <xdr:row>38</xdr:row>
      <xdr:rowOff>102446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112624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8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156210</xdr:rowOff>
    </xdr:from>
    <xdr:to>
      <xdr:col>73</xdr:col>
      <xdr:colOff>44450</xdr:colOff>
      <xdr:row>38</xdr:row>
      <xdr:rowOff>86360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96537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124037</xdr:rowOff>
    </xdr:from>
    <xdr:to>
      <xdr:col>68</xdr:col>
      <xdr:colOff>203200</xdr:colOff>
      <xdr:row>38</xdr:row>
      <xdr:rowOff>54187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64364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67733</xdr:rowOff>
    </xdr:from>
    <xdr:to>
      <xdr:col>64</xdr:col>
      <xdr:colOff>152400</xdr:colOff>
      <xdr:row>37</xdr:row>
      <xdr:rowOff>169334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8060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充当可能財源が将来負担額を上回っており、分子が負の値となることから将来負担比率は発生しません。また、平成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年度にピークにあった地方債現在高もそれ以降は減少傾向に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あり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、財政は健全な状態を維持しています。今後も世代間公平のバランスも考えた計画的な地方債の発行などにより、将来世代への負担を少しでも軽減できるよう努めていきます。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93,014
89,426
33.66
46,417,861
43,871,479
2,059,624
22,135,846
8,224,011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令和６年度は退職者数の増加により退職金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、保育所や小学校の会計年度任用職員の積極採用を行った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人事院勧告を踏まえた給与改定を実施したため、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全体では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しました。今後も民間委託等の推進や職員の適正配置等により、限られた財源と人員の中で市民サービスを維持・向上させる行政運営に努めていきま</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09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0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9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xdr:rowOff>
    </xdr:from>
    <xdr:to>
      <xdr:col>11</xdr:col>
      <xdr:colOff>9525</xdr:colOff>
      <xdr:row>38</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8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124206</xdr:rowOff>
    </xdr:from>
    <xdr:to>
      <xdr:col>11</xdr:col>
      <xdr:colOff>60325</xdr:colOff>
      <xdr:row>38</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39133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128778</xdr:rowOff>
    </xdr:from>
    <xdr:to>
      <xdr:col>6</xdr:col>
      <xdr:colOff>171450</xdr:colOff>
      <xdr:row>38</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43705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委託料の増加により構成比は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ポイント増加し、類似団体平均値と比較しても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ポイント上回っています。今後も委託業務の見直しなどによる経費削減に努めていきます。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46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38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08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100330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08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物件費や人件等、他の構成比の増加により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構成比は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たものの、障がい福祉サービス費等が増加したため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扶助費としては増加しており、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類似団体の中でも高い水準となっています。</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義務的経費は歳出を抑制し難い側面がありますが、引き続き扶助費の削減に努めていきます。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42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40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24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57</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935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維持補修費などが含まれているその他の項目は、前年度から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、類似団体平均値を大きく下回ってます。今後も公共施設の老朽化に伴う維持補修費の増加が見込まれるため、予防的な修繕を行い施設の長寿命化を図るとともに、更新する時期の平準化に努めていきます。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42635</xdr:rowOff>
    </xdr:from>
    <xdr:to>
      <xdr:col>82</xdr:col>
      <xdr:colOff>107950</xdr:colOff>
      <xdr:row>55</xdr:row>
      <xdr:rowOff>118835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723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42635</xdr:rowOff>
    </xdr:from>
    <xdr:to>
      <xdr:col>78</xdr:col>
      <xdr:colOff>69850</xdr:colOff>
      <xdr:row>55</xdr:row>
      <xdr:rowOff>53522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42635</xdr:rowOff>
    </xdr:from>
    <xdr:to>
      <xdr:col>73</xdr:col>
      <xdr:colOff>180975</xdr:colOff>
      <xdr:row>55</xdr:row>
      <xdr:rowOff>53522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42635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163285</xdr:rowOff>
    </xdr:from>
    <xdr:to>
      <xdr:col>78</xdr:col>
      <xdr:colOff>120650</xdr:colOff>
      <xdr:row>55</xdr:row>
      <xdr:rowOff>93435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103612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163285</xdr:rowOff>
    </xdr:from>
    <xdr:to>
      <xdr:col>69</xdr:col>
      <xdr:colOff>142875</xdr:colOff>
      <xdr:row>55</xdr:row>
      <xdr:rowOff>93435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103612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141515</xdr:rowOff>
    </xdr:from>
    <xdr:to>
      <xdr:col>65</xdr:col>
      <xdr:colOff>53975</xdr:colOff>
      <xdr:row>55</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81842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他の経費に比して増加が緩やかであったため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、構成比は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より低い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水準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となりました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。今後も補助金等の見直しを行い、その目的や効果等を検証し、廃止や整理統合等に努めていきます。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854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154432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174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145288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717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99568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031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発行額を元金償還額以内を目安に管理する抑制策を行ってきたことにより、類似団体平均値と比較して、極めて低い数値となっています。今後も施設の長寿命化を図り、将来世代への負担となる普通建設事業を適正な水準に保つよう努め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99568</xdr:rowOff>
    </xdr:from>
    <xdr:to>
      <xdr:col>24</xdr:col>
      <xdr:colOff>25400</xdr:colOff>
      <xdr:row>74</xdr:row>
      <xdr:rowOff>113284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868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90424</xdr:rowOff>
    </xdr:from>
    <xdr:to>
      <xdr:col>19</xdr:col>
      <xdr:colOff>187325</xdr:colOff>
      <xdr:row>74</xdr:row>
      <xdr:rowOff>113284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7777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81280</xdr:rowOff>
    </xdr:from>
    <xdr:to>
      <xdr:col>15</xdr:col>
      <xdr:colOff>98425</xdr:colOff>
      <xdr:row>74</xdr:row>
      <xdr:rowOff>90424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685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81280</xdr:rowOff>
    </xdr:from>
    <xdr:to>
      <xdr:col>11</xdr:col>
      <xdr:colOff>9525</xdr:colOff>
      <xdr:row>74</xdr:row>
      <xdr:rowOff>85852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685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48768</xdr:rowOff>
    </xdr:from>
    <xdr:to>
      <xdr:col>24</xdr:col>
      <xdr:colOff>76200</xdr:colOff>
      <xdr:row>74</xdr:row>
      <xdr:rowOff>150368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128795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4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62484</xdr:rowOff>
    </xdr:from>
    <xdr:to>
      <xdr:col>20</xdr:col>
      <xdr:colOff>38100</xdr:colOff>
      <xdr:row>74</xdr:row>
      <xdr:rowOff>164084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2811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1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39624</xdr:rowOff>
    </xdr:from>
    <xdr:to>
      <xdr:col>15</xdr:col>
      <xdr:colOff>149225</xdr:colOff>
      <xdr:row>74</xdr:row>
      <xdr:rowOff>141224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151401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30480</xdr:rowOff>
    </xdr:from>
    <xdr:to>
      <xdr:col>11</xdr:col>
      <xdr:colOff>60325</xdr:colOff>
      <xdr:row>74</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142257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35052</xdr:rowOff>
    </xdr:from>
    <xdr:to>
      <xdr:col>6</xdr:col>
      <xdr:colOff>171450</xdr:colOff>
      <xdr:row>74</xdr:row>
      <xdr:rowOff>136652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146829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繰出金などが含まれている公債費以外の項目は、主に後期高齢者医療広域連合の負担金や後期高齢者医療の繰出金であり、前年度から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しましたが、類似団体平均値と比較すると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ポイント上回っています。今後も事務事業の見直しにより経費を削減することで、普通会計の負担額を減らすよう努めていきます。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77</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87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77</xdr:row>
      <xdr:rowOff>8889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187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8889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80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73661</xdr:rowOff>
    </xdr:from>
    <xdr:to>
      <xdr:col>69</xdr:col>
      <xdr:colOff>92075</xdr:colOff>
      <xdr:row>76</xdr:row>
      <xdr:rowOff>149861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038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93997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109238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133382</xdr:rowOff>
    </xdr:from>
    <xdr:to>
      <xdr:col>29</xdr:col>
      <xdr:colOff>127000</xdr:colOff>
      <xdr:row>19</xdr:row>
      <xdr:rowOff>81394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7107"/>
          <a:ext cx="647700" cy="119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81394</xdr:rowOff>
    </xdr:from>
    <xdr:to>
      <xdr:col>26</xdr:col>
      <xdr:colOff>50800</xdr:colOff>
      <xdr:row>19</xdr:row>
      <xdr:rowOff>107378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6569"/>
          <a:ext cx="698500" cy="25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101283</xdr:rowOff>
    </xdr:from>
    <xdr:to>
      <xdr:col>22</xdr:col>
      <xdr:colOff>114300</xdr:colOff>
      <xdr:row>19</xdr:row>
      <xdr:rowOff>107378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06458"/>
          <a:ext cx="698500" cy="6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101283</xdr:rowOff>
    </xdr:from>
    <xdr:to>
      <xdr:col>18</xdr:col>
      <xdr:colOff>177800</xdr:colOff>
      <xdr:row>19</xdr:row>
      <xdr:rowOff>116237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06458"/>
          <a:ext cx="698500" cy="14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82582</xdr:rowOff>
    </xdr:from>
    <xdr:to>
      <xdr:col>29</xdr:col>
      <xdr:colOff>177800</xdr:colOff>
      <xdr:row>19</xdr:row>
      <xdr:rowOff>12732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54659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30594</xdr:rowOff>
    </xdr:from>
    <xdr:to>
      <xdr:col>26</xdr:col>
      <xdr:colOff>101600</xdr:colOff>
      <xdr:row>19</xdr:row>
      <xdr:rowOff>132194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116971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2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56578</xdr:rowOff>
    </xdr:from>
    <xdr:to>
      <xdr:col>22</xdr:col>
      <xdr:colOff>165100</xdr:colOff>
      <xdr:row>19</xdr:row>
      <xdr:rowOff>158178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61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142955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4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50483</xdr:rowOff>
    </xdr:from>
    <xdr:to>
      <xdr:col>19</xdr:col>
      <xdr:colOff>38100</xdr:colOff>
      <xdr:row>19</xdr:row>
      <xdr:rowOff>152083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5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136860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4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65437</xdr:rowOff>
    </xdr:from>
    <xdr:to>
      <xdr:col>15</xdr:col>
      <xdr:colOff>101600</xdr:colOff>
      <xdr:row>19</xdr:row>
      <xdr:rowOff>167037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70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151814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102768</xdr:rowOff>
    </xdr:from>
    <xdr:to>
      <xdr:col>29</xdr:col>
      <xdr:colOff>127000</xdr:colOff>
      <xdr:row>37</xdr:row>
      <xdr:rowOff>148946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27468"/>
          <a:ext cx="647700" cy="46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148946</xdr:rowOff>
    </xdr:from>
    <xdr:to>
      <xdr:col>26</xdr:col>
      <xdr:colOff>50800</xdr:colOff>
      <xdr:row>37</xdr:row>
      <xdr:rowOff>180917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273646"/>
          <a:ext cx="698500" cy="3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180917</xdr:rowOff>
    </xdr:from>
    <xdr:to>
      <xdr:col>22</xdr:col>
      <xdr:colOff>114300</xdr:colOff>
      <xdr:row>37</xdr:row>
      <xdr:rowOff>206977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305617"/>
          <a:ext cx="6985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180460</xdr:rowOff>
    </xdr:from>
    <xdr:to>
      <xdr:col>18</xdr:col>
      <xdr:colOff>177800</xdr:colOff>
      <xdr:row>37</xdr:row>
      <xdr:rowOff>206977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305160"/>
          <a:ext cx="698500" cy="2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51968</xdr:rowOff>
    </xdr:from>
    <xdr:to>
      <xdr:col>29</xdr:col>
      <xdr:colOff>177800</xdr:colOff>
      <xdr:row>37</xdr:row>
      <xdr:rowOff>153568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76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24045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98146</xdr:rowOff>
    </xdr:from>
    <xdr:to>
      <xdr:col>26</xdr:col>
      <xdr:colOff>101600</xdr:colOff>
      <xdr:row>37</xdr:row>
      <xdr:rowOff>199746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22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184523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09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130117</xdr:rowOff>
    </xdr:from>
    <xdr:to>
      <xdr:col>22</xdr:col>
      <xdr:colOff>165100</xdr:colOff>
      <xdr:row>37</xdr:row>
      <xdr:rowOff>231717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54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216494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4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156177</xdr:rowOff>
    </xdr:from>
    <xdr:to>
      <xdr:col>19</xdr:col>
      <xdr:colOff>38100</xdr:colOff>
      <xdr:row>37</xdr:row>
      <xdr:rowOff>257777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80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242554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6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129660</xdr:rowOff>
    </xdr:from>
    <xdr:to>
      <xdr:col>15</xdr:col>
      <xdr:colOff>101600</xdr:colOff>
      <xdr:row>37</xdr:row>
      <xdr:rowOff>231260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54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216037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4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93,014
89,426
33.66
46,417,861
43,871,479
2,059,624
22,135,846
8,224,011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26347</xdr:rowOff>
    </xdr:from>
    <xdr:to>
      <xdr:col>24</xdr:col>
      <xdr:colOff>63500</xdr:colOff>
      <xdr:row>37</xdr:row>
      <xdr:rowOff>1560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8547"/>
          <a:ext cx="838200" cy="14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1560</xdr:rowOff>
    </xdr:from>
    <xdr:to>
      <xdr:col>19</xdr:col>
      <xdr:colOff>177800</xdr:colOff>
      <xdr:row>37</xdr:row>
      <xdr:rowOff>8287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5210"/>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161352</xdr:rowOff>
    </xdr:from>
    <xdr:to>
      <xdr:col>15</xdr:col>
      <xdr:colOff>50800</xdr:colOff>
      <xdr:row>37</xdr:row>
      <xdr:rowOff>8287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33552"/>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161352</xdr:rowOff>
    </xdr:from>
    <xdr:to>
      <xdr:col>10</xdr:col>
      <xdr:colOff>114300</xdr:colOff>
      <xdr:row>36</xdr:row>
      <xdr:rowOff>161972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3552"/>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146997</xdr:rowOff>
    </xdr:from>
    <xdr:to>
      <xdr:col>24</xdr:col>
      <xdr:colOff>114300</xdr:colOff>
      <xdr:row>36</xdr:row>
      <xdr:rowOff>77147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125424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2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122210</xdr:rowOff>
    </xdr:from>
    <xdr:to>
      <xdr:col>20</xdr:col>
      <xdr:colOff>38100</xdr:colOff>
      <xdr:row>37</xdr:row>
      <xdr:rowOff>52360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43487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8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128937</xdr:rowOff>
    </xdr:from>
    <xdr:to>
      <xdr:col>15</xdr:col>
      <xdr:colOff>101600</xdr:colOff>
      <xdr:row>37</xdr:row>
      <xdr:rowOff>59087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50214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110552</xdr:rowOff>
    </xdr:from>
    <xdr:to>
      <xdr:col>10</xdr:col>
      <xdr:colOff>165100</xdr:colOff>
      <xdr:row>37</xdr:row>
      <xdr:rowOff>40702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31829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111172</xdr:rowOff>
    </xdr:from>
    <xdr:to>
      <xdr:col>6</xdr:col>
      <xdr:colOff>38100</xdr:colOff>
      <xdr:row>37</xdr:row>
      <xdr:rowOff>41322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8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32449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7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36046</xdr:rowOff>
    </xdr:from>
    <xdr:to>
      <xdr:col>24</xdr:col>
      <xdr:colOff>63500</xdr:colOff>
      <xdr:row>56</xdr:row>
      <xdr:rowOff>98693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37246"/>
          <a:ext cx="838200" cy="6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98693</xdr:rowOff>
    </xdr:from>
    <xdr:to>
      <xdr:col>19</xdr:col>
      <xdr:colOff>177800</xdr:colOff>
      <xdr:row>56</xdr:row>
      <xdr:rowOff>112943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99893"/>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112943</xdr:rowOff>
    </xdr:from>
    <xdr:to>
      <xdr:col>15</xdr:col>
      <xdr:colOff>50800</xdr:colOff>
      <xdr:row>56</xdr:row>
      <xdr:rowOff>170615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14143"/>
          <a:ext cx="889000" cy="5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132548</xdr:rowOff>
    </xdr:from>
    <xdr:to>
      <xdr:col>10</xdr:col>
      <xdr:colOff>114300</xdr:colOff>
      <xdr:row>56</xdr:row>
      <xdr:rowOff>170615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733748"/>
          <a:ext cx="889000" cy="3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156696</xdr:rowOff>
    </xdr:from>
    <xdr:to>
      <xdr:col>24</xdr:col>
      <xdr:colOff>114300</xdr:colOff>
      <xdr:row>56</xdr:row>
      <xdr:rowOff>86846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8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8123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3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47893</xdr:rowOff>
    </xdr:from>
    <xdr:to>
      <xdr:col>20</xdr:col>
      <xdr:colOff>38100</xdr:colOff>
      <xdr:row>56</xdr:row>
      <xdr:rowOff>149493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166020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2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62143</xdr:rowOff>
    </xdr:from>
    <xdr:to>
      <xdr:col>15</xdr:col>
      <xdr:colOff>101600</xdr:colOff>
      <xdr:row>56</xdr:row>
      <xdr:rowOff>163743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6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8820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3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119815</xdr:rowOff>
    </xdr:from>
    <xdr:to>
      <xdr:col>10</xdr:col>
      <xdr:colOff>165100</xdr:colOff>
      <xdr:row>57</xdr:row>
      <xdr:rowOff>49965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2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66492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9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81748</xdr:rowOff>
    </xdr:from>
    <xdr:to>
      <xdr:col>6</xdr:col>
      <xdr:colOff>38100</xdr:colOff>
      <xdr:row>57</xdr:row>
      <xdr:rowOff>11898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28425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5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162522</xdr:rowOff>
    </xdr:from>
    <xdr:to>
      <xdr:col>24</xdr:col>
      <xdr:colOff>63500</xdr:colOff>
      <xdr:row>78</xdr:row>
      <xdr:rowOff>2845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64172"/>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168808</xdr:rowOff>
    </xdr:from>
    <xdr:to>
      <xdr:col>19</xdr:col>
      <xdr:colOff>177800</xdr:colOff>
      <xdr:row>78</xdr:row>
      <xdr:rowOff>2845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7045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168808</xdr:rowOff>
    </xdr:from>
    <xdr:to>
      <xdr:col>15</xdr:col>
      <xdr:colOff>50800</xdr:colOff>
      <xdr:row>78</xdr:row>
      <xdr:rowOff>10846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70458"/>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10846</xdr:rowOff>
    </xdr:from>
    <xdr:to>
      <xdr:col>10</xdr:col>
      <xdr:colOff>114300</xdr:colOff>
      <xdr:row>78</xdr:row>
      <xdr:rowOff>32296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83946"/>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111722</xdr:rowOff>
    </xdr:from>
    <xdr:to>
      <xdr:col>24</xdr:col>
      <xdr:colOff>114300</xdr:colOff>
      <xdr:row>78</xdr:row>
      <xdr:rowOff>41872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90149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9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123495</xdr:rowOff>
    </xdr:from>
    <xdr:to>
      <xdr:col>20</xdr:col>
      <xdr:colOff>38100</xdr:colOff>
      <xdr:row>78</xdr:row>
      <xdr:rowOff>53645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70172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10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118008</xdr:rowOff>
    </xdr:from>
    <xdr:to>
      <xdr:col>15</xdr:col>
      <xdr:colOff>101600</xdr:colOff>
      <xdr:row>78</xdr:row>
      <xdr:rowOff>48158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1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39285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1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131496</xdr:rowOff>
    </xdr:from>
    <xdr:to>
      <xdr:col>10</xdr:col>
      <xdr:colOff>165100</xdr:colOff>
      <xdr:row>78</xdr:row>
      <xdr:rowOff>61646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52773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152946</xdr:rowOff>
    </xdr:from>
    <xdr:to>
      <xdr:col>6</xdr:col>
      <xdr:colOff>38100</xdr:colOff>
      <xdr:row>78</xdr:row>
      <xdr:rowOff>83096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5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74223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4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165773</xdr:rowOff>
    </xdr:from>
    <xdr:to>
      <xdr:col>24</xdr:col>
      <xdr:colOff>63500</xdr:colOff>
      <xdr:row>96</xdr:row>
      <xdr:rowOff>55969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53523"/>
          <a:ext cx="8382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55969</xdr:rowOff>
    </xdr:from>
    <xdr:to>
      <xdr:col>19</xdr:col>
      <xdr:colOff>177800</xdr:colOff>
      <xdr:row>96</xdr:row>
      <xdr:rowOff>113867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15169"/>
          <a:ext cx="889000" cy="5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106299</xdr:rowOff>
    </xdr:from>
    <xdr:to>
      <xdr:col>15</xdr:col>
      <xdr:colOff>50800</xdr:colOff>
      <xdr:row>96</xdr:row>
      <xdr:rowOff>113867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94049"/>
          <a:ext cx="889000" cy="17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106299</xdr:rowOff>
    </xdr:from>
    <xdr:to>
      <xdr:col>10</xdr:col>
      <xdr:colOff>114300</xdr:colOff>
      <xdr:row>97</xdr:row>
      <xdr:rowOff>119342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94049"/>
          <a:ext cx="889000" cy="3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114973</xdr:rowOff>
    </xdr:from>
    <xdr:to>
      <xdr:col>24</xdr:col>
      <xdr:colOff>114300</xdr:colOff>
      <xdr:row>96</xdr:row>
      <xdr:rowOff>45123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93400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8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5169</xdr:rowOff>
    </xdr:from>
    <xdr:to>
      <xdr:col>20</xdr:col>
      <xdr:colOff>38100</xdr:colOff>
      <xdr:row>96</xdr:row>
      <xdr:rowOff>106769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97896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63067</xdr:rowOff>
    </xdr:from>
    <xdr:to>
      <xdr:col>15</xdr:col>
      <xdr:colOff>101600</xdr:colOff>
      <xdr:row>96</xdr:row>
      <xdr:rowOff>164667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2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155794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1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55499</xdr:rowOff>
    </xdr:from>
    <xdr:to>
      <xdr:col>10</xdr:col>
      <xdr:colOff>165100</xdr:colOff>
      <xdr:row>95</xdr:row>
      <xdr:rowOff>157099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148226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3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68542</xdr:rowOff>
    </xdr:from>
    <xdr:to>
      <xdr:col>6</xdr:col>
      <xdr:colOff>38100</xdr:colOff>
      <xdr:row>97</xdr:row>
      <xdr:rowOff>170142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9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161269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9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146623</xdr:rowOff>
    </xdr:from>
    <xdr:to>
      <xdr:col>55</xdr:col>
      <xdr:colOff>0</xdr:colOff>
      <xdr:row>38</xdr:row>
      <xdr:rowOff>59037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90273"/>
          <a:ext cx="838200" cy="8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39791</xdr:rowOff>
    </xdr:from>
    <xdr:to>
      <xdr:col>50</xdr:col>
      <xdr:colOff>114300</xdr:colOff>
      <xdr:row>38</xdr:row>
      <xdr:rowOff>59037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554891"/>
          <a:ext cx="889000" cy="1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39791</xdr:rowOff>
    </xdr:from>
    <xdr:to>
      <xdr:col>45</xdr:col>
      <xdr:colOff>177800</xdr:colOff>
      <xdr:row>38</xdr:row>
      <xdr:rowOff>105649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554891"/>
          <a:ext cx="889000" cy="6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96821</xdr:rowOff>
    </xdr:from>
    <xdr:to>
      <xdr:col>41</xdr:col>
      <xdr:colOff>50800</xdr:colOff>
      <xdr:row>38</xdr:row>
      <xdr:rowOff>105649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411771"/>
          <a:ext cx="889000" cy="120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95823</xdr:rowOff>
    </xdr:from>
    <xdr:to>
      <xdr:col>55</xdr:col>
      <xdr:colOff>50800</xdr:colOff>
      <xdr:row>38</xdr:row>
      <xdr:rowOff>25974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394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74250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1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8237</xdr:rowOff>
    </xdr:from>
    <xdr:to>
      <xdr:col>50</xdr:col>
      <xdr:colOff>165100</xdr:colOff>
      <xdr:row>38</xdr:row>
      <xdr:rowOff>109837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100964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1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160441</xdr:rowOff>
    </xdr:from>
    <xdr:to>
      <xdr:col>46</xdr:col>
      <xdr:colOff>38100</xdr:colOff>
      <xdr:row>38</xdr:row>
      <xdr:rowOff>90591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0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81718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9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54849</xdr:rowOff>
    </xdr:from>
    <xdr:to>
      <xdr:col>41</xdr:col>
      <xdr:colOff>101600</xdr:colOff>
      <xdr:row>38</xdr:row>
      <xdr:rowOff>156449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6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147576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6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46021</xdr:rowOff>
    </xdr:from>
    <xdr:to>
      <xdr:col>36</xdr:col>
      <xdr:colOff>165100</xdr:colOff>
      <xdr:row>31</xdr:row>
      <xdr:rowOff>147621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3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138748</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45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136761</xdr:rowOff>
    </xdr:from>
    <xdr:to>
      <xdr:col>55</xdr:col>
      <xdr:colOff>0</xdr:colOff>
      <xdr:row>56</xdr:row>
      <xdr:rowOff>151669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737961"/>
          <a:ext cx="838200" cy="1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81048</xdr:rowOff>
    </xdr:from>
    <xdr:to>
      <xdr:col>50</xdr:col>
      <xdr:colOff>114300</xdr:colOff>
      <xdr:row>56</xdr:row>
      <xdr:rowOff>136761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682248"/>
          <a:ext cx="889000" cy="5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81048</xdr:rowOff>
    </xdr:from>
    <xdr:to>
      <xdr:col>45</xdr:col>
      <xdr:colOff>177800</xdr:colOff>
      <xdr:row>56</xdr:row>
      <xdr:rowOff>114767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682248"/>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114767</xdr:rowOff>
    </xdr:from>
    <xdr:to>
      <xdr:col>41</xdr:col>
      <xdr:colOff>50800</xdr:colOff>
      <xdr:row>56</xdr:row>
      <xdr:rowOff>136026</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715967"/>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100869</xdr:rowOff>
    </xdr:from>
    <xdr:to>
      <xdr:col>55</xdr:col>
      <xdr:colOff>50800</xdr:colOff>
      <xdr:row>57</xdr:row>
      <xdr:rowOff>31019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7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79296</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6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85961</xdr:rowOff>
    </xdr:from>
    <xdr:to>
      <xdr:col>50</xdr:col>
      <xdr:colOff>165100</xdr:colOff>
      <xdr:row>57</xdr:row>
      <xdr:rowOff>16111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68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7238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77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30248</xdr:rowOff>
    </xdr:from>
    <xdr:to>
      <xdr:col>46</xdr:col>
      <xdr:colOff>38100</xdr:colOff>
      <xdr:row>56</xdr:row>
      <xdr:rowOff>131848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63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122975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72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63967</xdr:rowOff>
    </xdr:from>
    <xdr:to>
      <xdr:col>41</xdr:col>
      <xdr:colOff>101600</xdr:colOff>
      <xdr:row>56</xdr:row>
      <xdr:rowOff>165567</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66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156694</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75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85226</xdr:rowOff>
    </xdr:from>
    <xdr:to>
      <xdr:col>36</xdr:col>
      <xdr:colOff>165100</xdr:colOff>
      <xdr:row>57</xdr:row>
      <xdr:rowOff>15376</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6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6503</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77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158674</xdr:rowOff>
    </xdr:from>
    <xdr:to>
      <xdr:col>55</xdr:col>
      <xdr:colOff>0</xdr:colOff>
      <xdr:row>78</xdr:row>
      <xdr:rowOff>99078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188874"/>
          <a:ext cx="838200" cy="28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113595</xdr:rowOff>
    </xdr:from>
    <xdr:to>
      <xdr:col>50</xdr:col>
      <xdr:colOff>114300</xdr:colOff>
      <xdr:row>76</xdr:row>
      <xdr:rowOff>158674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143795"/>
          <a:ext cx="889000" cy="4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113595</xdr:rowOff>
    </xdr:from>
    <xdr:to>
      <xdr:col>45</xdr:col>
      <xdr:colOff>177800</xdr:colOff>
      <xdr:row>77</xdr:row>
      <xdr:rowOff>155885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143795"/>
          <a:ext cx="889000" cy="21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62274</xdr:rowOff>
    </xdr:from>
    <xdr:to>
      <xdr:col>41</xdr:col>
      <xdr:colOff>50800</xdr:colOff>
      <xdr:row>77</xdr:row>
      <xdr:rowOff>155885</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263924"/>
          <a:ext cx="889000" cy="9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48278</xdr:rowOff>
    </xdr:from>
    <xdr:to>
      <xdr:col>55</xdr:col>
      <xdr:colOff>50800</xdr:colOff>
      <xdr:row>78</xdr:row>
      <xdr:rowOff>149878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2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134655</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3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107874</xdr:rowOff>
    </xdr:from>
    <xdr:to>
      <xdr:col>50</xdr:col>
      <xdr:colOff>165100</xdr:colOff>
      <xdr:row>77</xdr:row>
      <xdr:rowOff>38024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1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54551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91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62795</xdr:rowOff>
    </xdr:from>
    <xdr:to>
      <xdr:col>46</xdr:col>
      <xdr:colOff>38100</xdr:colOff>
      <xdr:row>76</xdr:row>
      <xdr:rowOff>164395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0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9471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105085</xdr:rowOff>
    </xdr:from>
    <xdr:to>
      <xdr:col>41</xdr:col>
      <xdr:colOff>101600</xdr:colOff>
      <xdr:row>78</xdr:row>
      <xdr:rowOff>35235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26362</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3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11474</xdr:rowOff>
    </xdr:from>
    <xdr:to>
      <xdr:col>36</xdr:col>
      <xdr:colOff>165100</xdr:colOff>
      <xdr:row>77</xdr:row>
      <xdr:rowOff>113074</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1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104201</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30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66663</xdr:rowOff>
    </xdr:from>
    <xdr:to>
      <xdr:col>55</xdr:col>
      <xdr:colOff>0</xdr:colOff>
      <xdr:row>96</xdr:row>
      <xdr:rowOff>168177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525863"/>
          <a:ext cx="838200" cy="10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168177</xdr:rowOff>
    </xdr:from>
    <xdr:to>
      <xdr:col>50</xdr:col>
      <xdr:colOff>114300</xdr:colOff>
      <xdr:row>97</xdr:row>
      <xdr:rowOff>33989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627377"/>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33989</xdr:rowOff>
    </xdr:from>
    <xdr:to>
      <xdr:col>45</xdr:col>
      <xdr:colOff>177800</xdr:colOff>
      <xdr:row>98</xdr:row>
      <xdr:rowOff>14477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664639"/>
          <a:ext cx="889000" cy="1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51036</xdr:rowOff>
    </xdr:from>
    <xdr:to>
      <xdr:col>41</xdr:col>
      <xdr:colOff>50800</xdr:colOff>
      <xdr:row>98</xdr:row>
      <xdr:rowOff>14477</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681686"/>
          <a:ext cx="889000" cy="13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15863</xdr:rowOff>
    </xdr:from>
    <xdr:to>
      <xdr:col>55</xdr:col>
      <xdr:colOff>50800</xdr:colOff>
      <xdr:row>96</xdr:row>
      <xdr:rowOff>117463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165740</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4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117377</xdr:rowOff>
    </xdr:from>
    <xdr:to>
      <xdr:col>50</xdr:col>
      <xdr:colOff>165100</xdr:colOff>
      <xdr:row>97</xdr:row>
      <xdr:rowOff>47527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57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38654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154639</xdr:rowOff>
    </xdr:from>
    <xdr:to>
      <xdr:col>46</xdr:col>
      <xdr:colOff>38100</xdr:colOff>
      <xdr:row>97</xdr:row>
      <xdr:rowOff>84789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75916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0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135127</xdr:rowOff>
    </xdr:from>
    <xdr:to>
      <xdr:col>41</xdr:col>
      <xdr:colOff>101600</xdr:colOff>
      <xdr:row>98</xdr:row>
      <xdr:rowOff>65277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6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56404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5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236</xdr:rowOff>
    </xdr:from>
    <xdr:to>
      <xdr:col>36</xdr:col>
      <xdr:colOff>165100</xdr:colOff>
      <xdr:row>97</xdr:row>
      <xdr:rowOff>101836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92963</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2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79153</xdr:rowOff>
    </xdr:from>
    <xdr:to>
      <xdr:col>85</xdr:col>
      <xdr:colOff>127000</xdr:colOff>
      <xdr:row>78</xdr:row>
      <xdr:rowOff>87089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452253"/>
          <a:ext cx="8382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87089</xdr:rowOff>
    </xdr:from>
    <xdr:to>
      <xdr:col>81</xdr:col>
      <xdr:colOff>50800</xdr:colOff>
      <xdr:row>78</xdr:row>
      <xdr:rowOff>107843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460189"/>
          <a:ext cx="889000" cy="2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107843</xdr:rowOff>
    </xdr:from>
    <xdr:to>
      <xdr:col>76</xdr:col>
      <xdr:colOff>114300</xdr:colOff>
      <xdr:row>78</xdr:row>
      <xdr:rowOff>119094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480943"/>
          <a:ext cx="8890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117804</xdr:rowOff>
    </xdr:from>
    <xdr:to>
      <xdr:col>71</xdr:col>
      <xdr:colOff>177800</xdr:colOff>
      <xdr:row>78</xdr:row>
      <xdr:rowOff>119094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490904"/>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28353</xdr:rowOff>
    </xdr:from>
    <xdr:to>
      <xdr:col>85</xdr:col>
      <xdr:colOff>177800</xdr:colOff>
      <xdr:row>78</xdr:row>
      <xdr:rowOff>129953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4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114730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3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36289</xdr:rowOff>
    </xdr:from>
    <xdr:to>
      <xdr:col>81</xdr:col>
      <xdr:colOff>101600</xdr:colOff>
      <xdr:row>78</xdr:row>
      <xdr:rowOff>137889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40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129016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5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57043</xdr:rowOff>
    </xdr:from>
    <xdr:to>
      <xdr:col>76</xdr:col>
      <xdr:colOff>165100</xdr:colOff>
      <xdr:row>78</xdr:row>
      <xdr:rowOff>158643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4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149770</xdr:rowOff>
    </xdr:from>
    <xdr:ext cx="469744"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57428" y="1352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68294</xdr:rowOff>
    </xdr:from>
    <xdr:to>
      <xdr:col>72</xdr:col>
      <xdr:colOff>38100</xdr:colOff>
      <xdr:row>78</xdr:row>
      <xdr:rowOff>169894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4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161021</xdr:rowOff>
    </xdr:from>
    <xdr:ext cx="469744"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68428" y="1353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67004</xdr:rowOff>
    </xdr:from>
    <xdr:to>
      <xdr:col>67</xdr:col>
      <xdr:colOff>101600</xdr:colOff>
      <xdr:row>78</xdr:row>
      <xdr:rowOff>168604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4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159731</xdr:rowOff>
    </xdr:from>
    <xdr:ext cx="469744"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79428" y="135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132004</xdr:rowOff>
    </xdr:from>
    <xdr:to>
      <xdr:col>85</xdr:col>
      <xdr:colOff>127000</xdr:colOff>
      <xdr:row>97</xdr:row>
      <xdr:rowOff>10846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248304"/>
          <a:ext cx="8382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10846</xdr:rowOff>
    </xdr:from>
    <xdr:to>
      <xdr:col>81</xdr:col>
      <xdr:colOff>50800</xdr:colOff>
      <xdr:row>97</xdr:row>
      <xdr:rowOff>56198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641496"/>
          <a:ext cx="889000" cy="4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56198</xdr:rowOff>
    </xdr:from>
    <xdr:to>
      <xdr:col>76</xdr:col>
      <xdr:colOff>114300</xdr:colOff>
      <xdr:row>97</xdr:row>
      <xdr:rowOff>86385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686848"/>
          <a:ext cx="889000" cy="3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24473</xdr:rowOff>
    </xdr:from>
    <xdr:to>
      <xdr:col>71</xdr:col>
      <xdr:colOff>177800</xdr:colOff>
      <xdr:row>97</xdr:row>
      <xdr:rowOff>86385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483673"/>
          <a:ext cx="889000" cy="23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81204</xdr:rowOff>
    </xdr:from>
    <xdr:to>
      <xdr:col>85</xdr:col>
      <xdr:colOff>177800</xdr:colOff>
      <xdr:row>95</xdr:row>
      <xdr:rowOff>11354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19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104081</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04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131496</xdr:rowOff>
    </xdr:from>
    <xdr:to>
      <xdr:col>81</xdr:col>
      <xdr:colOff>101600</xdr:colOff>
      <xdr:row>97</xdr:row>
      <xdr:rowOff>61646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78173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36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5398</xdr:rowOff>
    </xdr:from>
    <xdr:to>
      <xdr:col>76</xdr:col>
      <xdr:colOff>165100</xdr:colOff>
      <xdr:row>97</xdr:row>
      <xdr:rowOff>106998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35585</xdr:rowOff>
    </xdr:from>
    <xdr:to>
      <xdr:col>72</xdr:col>
      <xdr:colOff>38100</xdr:colOff>
      <xdr:row>97</xdr:row>
      <xdr:rowOff>137185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6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128312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75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145123</xdr:rowOff>
    </xdr:from>
    <xdr:to>
      <xdr:col>67</xdr:col>
      <xdr:colOff>101600</xdr:colOff>
      <xdr:row>96</xdr:row>
      <xdr:rowOff>75273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4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91800</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20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106187</xdr:rowOff>
    </xdr:from>
    <xdr:to>
      <xdr:col>116</xdr:col>
      <xdr:colOff>63500</xdr:colOff>
      <xdr:row>38</xdr:row>
      <xdr:rowOff>57267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449837"/>
          <a:ext cx="838200" cy="1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57267</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72367"/>
          <a:ext cx="8890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41356</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556456"/>
          <a:ext cx="889000" cy="9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55387</xdr:rowOff>
    </xdr:from>
    <xdr:to>
      <xdr:col>116</xdr:col>
      <xdr:colOff>114300</xdr:colOff>
      <xdr:row>37</xdr:row>
      <xdr:rowOff>156987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9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78264</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5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6467</xdr:rowOff>
    </xdr:from>
    <xdr:to>
      <xdr:col>112</xdr:col>
      <xdr:colOff>38100</xdr:colOff>
      <xdr:row>38</xdr:row>
      <xdr:rowOff>108067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99194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61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162006</xdr:rowOff>
    </xdr:from>
    <xdr:to>
      <xdr:col>98</xdr:col>
      <xdr:colOff>38100</xdr:colOff>
      <xdr:row>38</xdr:row>
      <xdr:rowOff>92156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83283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59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110851</xdr:rowOff>
    </xdr:from>
    <xdr:to>
      <xdr:col>116</xdr:col>
      <xdr:colOff>63500</xdr:colOff>
      <xdr:row>58</xdr:row>
      <xdr:rowOff>112131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54951"/>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110851</xdr:rowOff>
    </xdr:from>
    <xdr:to>
      <xdr:col>111</xdr:col>
      <xdr:colOff>177800</xdr:colOff>
      <xdr:row>58</xdr:row>
      <xdr:rowOff>112268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54951"/>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96312</xdr:rowOff>
    </xdr:from>
    <xdr:to>
      <xdr:col>107</xdr:col>
      <xdr:colOff>50800</xdr:colOff>
      <xdr:row>58</xdr:row>
      <xdr:rowOff>112268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40412"/>
          <a:ext cx="8890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96312</xdr:rowOff>
    </xdr:from>
    <xdr:to>
      <xdr:col>102</xdr:col>
      <xdr:colOff>114300</xdr:colOff>
      <xdr:row>58</xdr:row>
      <xdr:rowOff>102941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4041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61331</xdr:rowOff>
    </xdr:from>
    <xdr:to>
      <xdr:col>116</xdr:col>
      <xdr:colOff>114300</xdr:colOff>
      <xdr:row>58</xdr:row>
      <xdr:rowOff>162931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0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147708</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20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60051</xdr:rowOff>
    </xdr:from>
    <xdr:to>
      <xdr:col>112</xdr:col>
      <xdr:colOff>38100</xdr:colOff>
      <xdr:row>58</xdr:row>
      <xdr:rowOff>161651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152778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096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61468</xdr:rowOff>
    </xdr:from>
    <xdr:to>
      <xdr:col>107</xdr:col>
      <xdr:colOff>101600</xdr:colOff>
      <xdr:row>58</xdr:row>
      <xdr:rowOff>163068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154195</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098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45512</xdr:rowOff>
    </xdr:from>
    <xdr:to>
      <xdr:col>102</xdr:col>
      <xdr:colOff>165100</xdr:colOff>
      <xdr:row>58</xdr:row>
      <xdr:rowOff>147112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138239</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082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52141</xdr:rowOff>
    </xdr:from>
    <xdr:to>
      <xdr:col>98</xdr:col>
      <xdr:colOff>38100</xdr:colOff>
      <xdr:row>58</xdr:row>
      <xdr:rowOff>153741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9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144868</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088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93504</xdr:rowOff>
    </xdr:from>
    <xdr:to>
      <xdr:col>116</xdr:col>
      <xdr:colOff>62864</xdr:colOff>
      <xdr:row>77</xdr:row>
      <xdr:rowOff>46183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95004"/>
          <a:ext cx="1269" cy="11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50010</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25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46183</xdr:rowOff>
    </xdr:from>
    <xdr:to>
      <xdr:col>116</xdr:col>
      <xdr:colOff>152400</xdr:colOff>
      <xdr:row>77</xdr:row>
      <xdr:rowOff>46183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24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40181</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7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93504</xdr:rowOff>
    </xdr:from>
    <xdr:to>
      <xdr:col>116</xdr:col>
      <xdr:colOff>152400</xdr:colOff>
      <xdr:row>70</xdr:row>
      <xdr:rowOff>93504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9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14503</xdr:rowOff>
    </xdr:from>
    <xdr:to>
      <xdr:col>116</xdr:col>
      <xdr:colOff>63500</xdr:colOff>
      <xdr:row>77</xdr:row>
      <xdr:rowOff>87103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216153"/>
          <a:ext cx="838200" cy="7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128770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105893</xdr:rowOff>
    </xdr:from>
    <xdr:to>
      <xdr:col>116</xdr:col>
      <xdr:colOff>114300</xdr:colOff>
      <xdr:row>75</xdr:row>
      <xdr:rowOff>36043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79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87103</xdr:rowOff>
    </xdr:from>
    <xdr:to>
      <xdr:col>111</xdr:col>
      <xdr:colOff>177800</xdr:colOff>
      <xdr:row>77</xdr:row>
      <xdr:rowOff>89770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8875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126238</xdr:rowOff>
    </xdr:from>
    <xdr:to>
      <xdr:col>112</xdr:col>
      <xdr:colOff>38100</xdr:colOff>
      <xdr:row>75</xdr:row>
      <xdr:rowOff>56388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72915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89770</xdr:rowOff>
    </xdr:from>
    <xdr:to>
      <xdr:col>107</xdr:col>
      <xdr:colOff>50800</xdr:colOff>
      <xdr:row>77</xdr:row>
      <xdr:rowOff>106038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91420"/>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152641</xdr:rowOff>
    </xdr:from>
    <xdr:to>
      <xdr:col>107</xdr:col>
      <xdr:colOff>101600</xdr:colOff>
      <xdr:row>75</xdr:row>
      <xdr:rowOff>82791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99318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101257</xdr:rowOff>
    </xdr:from>
    <xdr:to>
      <xdr:col>102</xdr:col>
      <xdr:colOff>114300</xdr:colOff>
      <xdr:row>77</xdr:row>
      <xdr:rowOff>106038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302907"/>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162147</xdr:rowOff>
    </xdr:from>
    <xdr:to>
      <xdr:col>102</xdr:col>
      <xdr:colOff>165100</xdr:colOff>
      <xdr:row>75</xdr:row>
      <xdr:rowOff>92297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4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108824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2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16529</xdr:rowOff>
    </xdr:from>
    <xdr:to>
      <xdr:col>98</xdr:col>
      <xdr:colOff>38100</xdr:colOff>
      <xdr:row>75</xdr:row>
      <xdr:rowOff>118129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7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134656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5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135153</xdr:rowOff>
    </xdr:from>
    <xdr:to>
      <xdr:col>116</xdr:col>
      <xdr:colOff>114300</xdr:colOff>
      <xdr:row>77</xdr:row>
      <xdr:rowOff>65303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50080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8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36303</xdr:rowOff>
    </xdr:from>
    <xdr:to>
      <xdr:col>112</xdr:col>
      <xdr:colOff>38100</xdr:colOff>
      <xdr:row>77</xdr:row>
      <xdr:rowOff>137903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129030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33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38970</xdr:rowOff>
    </xdr:from>
    <xdr:to>
      <xdr:col>107</xdr:col>
      <xdr:colOff>101600</xdr:colOff>
      <xdr:row>77</xdr:row>
      <xdr:rowOff>140570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131697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3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55238</xdr:rowOff>
    </xdr:from>
    <xdr:to>
      <xdr:col>102</xdr:col>
      <xdr:colOff>165100</xdr:colOff>
      <xdr:row>77</xdr:row>
      <xdr:rowOff>156838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147965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50457</xdr:rowOff>
    </xdr:from>
    <xdr:to>
      <xdr:col>98</xdr:col>
      <xdr:colOff>38100</xdr:colOff>
      <xdr:row>77</xdr:row>
      <xdr:rowOff>152057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5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143184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人口の増加に対し、過度な支出の増加とならないよう削減に努めているため、住民</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人当たりのコストは多くの項目で類似団体の平均を下回っています。義務的経費のうち、扶助費については、令和</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に実施した</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低所得世帯生活支援特別給付金給付事業（</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世帯</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万円と追加給付</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回実施）の終了に伴い減少した一方</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月からの児童手当の対象者拡大や住民税非課税世帯等給付金給付事業の</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実施により、全体としては増加しました。また、公債費は地方債の発行を元金償還額以内で行っているため、類似団体の中で最も低い水準にあります。投資的経費のうち、普通建設事業費については、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スポーツ施設整備事業及び土地</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区画整理事業の減少に伴い減少しました。その他の経費のうち、積立金については、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学校給食費無償化基金</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新設</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令和５年度の歳計剰余金を活用して公共施設等整備基金等へ</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積立したことにより増加しています。今後も限られた職員で効率的に業務を行うとともに物件費等のコスト削減に努めていきます。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93,014
89,426
33.66
46,417,861
43,871,479
2,059,624
22,135,846
8,224,011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131013</xdr:rowOff>
    </xdr:from>
    <xdr:to>
      <xdr:col>24</xdr:col>
      <xdr:colOff>63500</xdr:colOff>
      <xdr:row>36</xdr:row>
      <xdr:rowOff>140157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0321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131013</xdr:rowOff>
    </xdr:from>
    <xdr:to>
      <xdr:col>19</xdr:col>
      <xdr:colOff>177800</xdr:colOff>
      <xdr:row>36</xdr:row>
      <xdr:rowOff>160274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03213"/>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160274</xdr:rowOff>
    </xdr:from>
    <xdr:to>
      <xdr:col>15</xdr:col>
      <xdr:colOff>50800</xdr:colOff>
      <xdr:row>36</xdr:row>
      <xdr:rowOff>165303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3247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23571</xdr:rowOff>
    </xdr:from>
    <xdr:to>
      <xdr:col>10</xdr:col>
      <xdr:colOff>114300</xdr:colOff>
      <xdr:row>36</xdr:row>
      <xdr:rowOff>165303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95771"/>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89357</xdr:rowOff>
    </xdr:from>
    <xdr:to>
      <xdr:col>24</xdr:col>
      <xdr:colOff>114300</xdr:colOff>
      <xdr:row>37</xdr:row>
      <xdr:rowOff>19507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67784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3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80213</xdr:rowOff>
    </xdr:from>
    <xdr:to>
      <xdr:col>20</xdr:col>
      <xdr:colOff>38100</xdr:colOff>
      <xdr:row>37</xdr:row>
      <xdr:rowOff>10363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4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109474</xdr:rowOff>
    </xdr:from>
    <xdr:to>
      <xdr:col>15</xdr:col>
      <xdr:colOff>101600</xdr:colOff>
      <xdr:row>37</xdr:row>
      <xdr:rowOff>39624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30751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114503</xdr:rowOff>
    </xdr:from>
    <xdr:to>
      <xdr:col>10</xdr:col>
      <xdr:colOff>165100</xdr:colOff>
      <xdr:row>37</xdr:row>
      <xdr:rowOff>44653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35780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144221</xdr:rowOff>
    </xdr:from>
    <xdr:to>
      <xdr:col>6</xdr:col>
      <xdr:colOff>38100</xdr:colOff>
      <xdr:row>36</xdr:row>
      <xdr:rowOff>74371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65498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25812</xdr:rowOff>
    </xdr:from>
    <xdr:to>
      <xdr:col>24</xdr:col>
      <xdr:colOff>63500</xdr:colOff>
      <xdr:row>57</xdr:row>
      <xdr:rowOff>114219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27012"/>
          <a:ext cx="838200" cy="25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91160</xdr:rowOff>
    </xdr:from>
    <xdr:to>
      <xdr:col>19</xdr:col>
      <xdr:colOff>177800</xdr:colOff>
      <xdr:row>57</xdr:row>
      <xdr:rowOff>114219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63810"/>
          <a:ext cx="889000" cy="2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91160</xdr:rowOff>
    </xdr:from>
    <xdr:to>
      <xdr:col>15</xdr:col>
      <xdr:colOff>50800</xdr:colOff>
      <xdr:row>57</xdr:row>
      <xdr:rowOff>97386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63810"/>
          <a:ext cx="889000" cy="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8453</xdr:rowOff>
    </xdr:from>
    <xdr:to>
      <xdr:col>10</xdr:col>
      <xdr:colOff>114300</xdr:colOff>
      <xdr:row>57</xdr:row>
      <xdr:rowOff>97386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752403"/>
          <a:ext cx="889000" cy="111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146462</xdr:rowOff>
    </xdr:from>
    <xdr:to>
      <xdr:col>24</xdr:col>
      <xdr:colOff>114300</xdr:colOff>
      <xdr:row>56</xdr:row>
      <xdr:rowOff>76612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124889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5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63419</xdr:rowOff>
    </xdr:from>
    <xdr:to>
      <xdr:col>20</xdr:col>
      <xdr:colOff>38100</xdr:colOff>
      <xdr:row>57</xdr:row>
      <xdr:rowOff>165019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156146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2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40360</xdr:rowOff>
    </xdr:from>
    <xdr:to>
      <xdr:col>15</xdr:col>
      <xdr:colOff>101600</xdr:colOff>
      <xdr:row>57</xdr:row>
      <xdr:rowOff>141960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133087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46586</xdr:rowOff>
    </xdr:from>
    <xdr:to>
      <xdr:col>10</xdr:col>
      <xdr:colOff>165100</xdr:colOff>
      <xdr:row>57</xdr:row>
      <xdr:rowOff>148186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1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139313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1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129103</xdr:rowOff>
    </xdr:from>
    <xdr:to>
      <xdr:col>6</xdr:col>
      <xdr:colOff>38100</xdr:colOff>
      <xdr:row>51</xdr:row>
      <xdr:rowOff>59253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75780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47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72841</xdr:rowOff>
    </xdr:from>
    <xdr:to>
      <xdr:col>24</xdr:col>
      <xdr:colOff>63500</xdr:colOff>
      <xdr:row>77</xdr:row>
      <xdr:rowOff>29645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3041"/>
          <a:ext cx="838200" cy="12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168405</xdr:rowOff>
    </xdr:from>
    <xdr:to>
      <xdr:col>19</xdr:col>
      <xdr:colOff>177800</xdr:colOff>
      <xdr:row>77</xdr:row>
      <xdr:rowOff>29645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98605"/>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153645</xdr:rowOff>
    </xdr:from>
    <xdr:to>
      <xdr:col>15</xdr:col>
      <xdr:colOff>50800</xdr:colOff>
      <xdr:row>76</xdr:row>
      <xdr:rowOff>168405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83845"/>
          <a:ext cx="889000" cy="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153645</xdr:rowOff>
    </xdr:from>
    <xdr:to>
      <xdr:col>10</xdr:col>
      <xdr:colOff>114300</xdr:colOff>
      <xdr:row>78</xdr:row>
      <xdr:rowOff>130959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3845"/>
          <a:ext cx="889000" cy="32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22041</xdr:rowOff>
    </xdr:from>
    <xdr:to>
      <xdr:col>24</xdr:col>
      <xdr:colOff>114300</xdr:colOff>
      <xdr:row>76</xdr:row>
      <xdr:rowOff>123641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150295</xdr:rowOff>
    </xdr:from>
    <xdr:to>
      <xdr:col>20</xdr:col>
      <xdr:colOff>38100</xdr:colOff>
      <xdr:row>77</xdr:row>
      <xdr:rowOff>80445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71572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117605</xdr:rowOff>
    </xdr:from>
    <xdr:to>
      <xdr:col>15</xdr:col>
      <xdr:colOff>101600</xdr:colOff>
      <xdr:row>77</xdr:row>
      <xdr:rowOff>47755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38882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102845</xdr:rowOff>
    </xdr:from>
    <xdr:to>
      <xdr:col>10</xdr:col>
      <xdr:colOff>165100</xdr:colOff>
      <xdr:row>77</xdr:row>
      <xdr:rowOff>32995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24122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2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80159</xdr:rowOff>
    </xdr:from>
    <xdr:to>
      <xdr:col>6</xdr:col>
      <xdr:colOff>38100</xdr:colOff>
      <xdr:row>79</xdr:row>
      <xdr:rowOff>10309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5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4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82798</xdr:rowOff>
    </xdr:from>
    <xdr:to>
      <xdr:col>24</xdr:col>
      <xdr:colOff>63500</xdr:colOff>
      <xdr:row>97</xdr:row>
      <xdr:rowOff>85674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13448"/>
          <a:ext cx="8382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81121</xdr:rowOff>
    </xdr:from>
    <xdr:to>
      <xdr:col>19</xdr:col>
      <xdr:colOff>177800</xdr:colOff>
      <xdr:row>97</xdr:row>
      <xdr:rowOff>85674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11771"/>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81121</xdr:rowOff>
    </xdr:from>
    <xdr:to>
      <xdr:col>15</xdr:col>
      <xdr:colOff>50800</xdr:colOff>
      <xdr:row>97</xdr:row>
      <xdr:rowOff>167075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11771"/>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167075</xdr:rowOff>
    </xdr:from>
    <xdr:to>
      <xdr:col>10</xdr:col>
      <xdr:colOff>114300</xdr:colOff>
      <xdr:row>98</xdr:row>
      <xdr:rowOff>113925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97725"/>
          <a:ext cx="8890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31998</xdr:rowOff>
    </xdr:from>
    <xdr:to>
      <xdr:col>24</xdr:col>
      <xdr:colOff>114300</xdr:colOff>
      <xdr:row>97</xdr:row>
      <xdr:rowOff>133598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10425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4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34874</xdr:rowOff>
    </xdr:from>
    <xdr:to>
      <xdr:col>20</xdr:col>
      <xdr:colOff>38100</xdr:colOff>
      <xdr:row>97</xdr:row>
      <xdr:rowOff>136474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127601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5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30321</xdr:rowOff>
    </xdr:from>
    <xdr:to>
      <xdr:col>15</xdr:col>
      <xdr:colOff>101600</xdr:colOff>
      <xdr:row>97</xdr:row>
      <xdr:rowOff>131921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123048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5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116275</xdr:rowOff>
    </xdr:from>
    <xdr:to>
      <xdr:col>10</xdr:col>
      <xdr:colOff>165100</xdr:colOff>
      <xdr:row>98</xdr:row>
      <xdr:rowOff>46425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37552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63125</xdr:rowOff>
    </xdr:from>
    <xdr:to>
      <xdr:col>6</xdr:col>
      <xdr:colOff>38100</xdr:colOff>
      <xdr:row>98</xdr:row>
      <xdr:rowOff>164725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155852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113792</xdr:rowOff>
    </xdr:from>
    <xdr:to>
      <xdr:col>55</xdr:col>
      <xdr:colOff>0</xdr:colOff>
      <xdr:row>36</xdr:row>
      <xdr:rowOff>145252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285992"/>
          <a:ext cx="8382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29972</xdr:rowOff>
    </xdr:from>
    <xdr:to>
      <xdr:col>50</xdr:col>
      <xdr:colOff>114300</xdr:colOff>
      <xdr:row>36</xdr:row>
      <xdr:rowOff>145252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02172"/>
          <a:ext cx="8890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29972</xdr:rowOff>
    </xdr:from>
    <xdr:to>
      <xdr:col>45</xdr:col>
      <xdr:colOff>177800</xdr:colOff>
      <xdr:row>37</xdr:row>
      <xdr:rowOff>52723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02172"/>
          <a:ext cx="889000" cy="19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148408</xdr:rowOff>
    </xdr:from>
    <xdr:to>
      <xdr:col>41</xdr:col>
      <xdr:colOff>50800</xdr:colOff>
      <xdr:row>37</xdr:row>
      <xdr:rowOff>52723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20608"/>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62992</xdr:rowOff>
    </xdr:from>
    <xdr:to>
      <xdr:col>55</xdr:col>
      <xdr:colOff>50800</xdr:colOff>
      <xdr:row>36</xdr:row>
      <xdr:rowOff>164592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85869</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8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94452</xdr:rowOff>
    </xdr:from>
    <xdr:to>
      <xdr:col>50</xdr:col>
      <xdr:colOff>165100</xdr:colOff>
      <xdr:row>37</xdr:row>
      <xdr:rowOff>24602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6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41129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4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150622</xdr:rowOff>
    </xdr:from>
    <xdr:to>
      <xdr:col>46</xdr:col>
      <xdr:colOff>38100</xdr:colOff>
      <xdr:row>36</xdr:row>
      <xdr:rowOff>80772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97299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2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1923</xdr:rowOff>
    </xdr:from>
    <xdr:to>
      <xdr:col>41</xdr:col>
      <xdr:colOff>101600</xdr:colOff>
      <xdr:row>37</xdr:row>
      <xdr:rowOff>103523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120050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12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97608</xdr:rowOff>
    </xdr:from>
    <xdr:to>
      <xdr:col>36</xdr:col>
      <xdr:colOff>165100</xdr:colOff>
      <xdr:row>37</xdr:row>
      <xdr:rowOff>27758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6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44285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4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41260</xdr:rowOff>
    </xdr:from>
    <xdr:to>
      <xdr:col>55</xdr:col>
      <xdr:colOff>0</xdr:colOff>
      <xdr:row>59</xdr:row>
      <xdr:rowOff>66080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56810"/>
          <a:ext cx="8382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41260</xdr:rowOff>
    </xdr:from>
    <xdr:to>
      <xdr:col>50</xdr:col>
      <xdr:colOff>114300</xdr:colOff>
      <xdr:row>59</xdr:row>
      <xdr:rowOff>59723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56810"/>
          <a:ext cx="889000" cy="1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59723</xdr:rowOff>
    </xdr:from>
    <xdr:to>
      <xdr:col>45</xdr:col>
      <xdr:colOff>177800</xdr:colOff>
      <xdr:row>59</xdr:row>
      <xdr:rowOff>64926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75273"/>
          <a:ext cx="8890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64458</xdr:rowOff>
    </xdr:from>
    <xdr:to>
      <xdr:col>41</xdr:col>
      <xdr:colOff>50800</xdr:colOff>
      <xdr:row>59</xdr:row>
      <xdr:rowOff>64926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80008"/>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15280</xdr:rowOff>
    </xdr:from>
    <xdr:to>
      <xdr:col>55</xdr:col>
      <xdr:colOff>50800</xdr:colOff>
      <xdr:row>59</xdr:row>
      <xdr:rowOff>116880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101657</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4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161910</xdr:rowOff>
    </xdr:from>
    <xdr:to>
      <xdr:col>50</xdr:col>
      <xdr:colOff>165100</xdr:colOff>
      <xdr:row>59</xdr:row>
      <xdr:rowOff>92060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83187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9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8923</xdr:rowOff>
    </xdr:from>
    <xdr:to>
      <xdr:col>46</xdr:col>
      <xdr:colOff>38100</xdr:colOff>
      <xdr:row>59</xdr:row>
      <xdr:rowOff>110523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101650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21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14126</xdr:rowOff>
    </xdr:from>
    <xdr:to>
      <xdr:col>41</xdr:col>
      <xdr:colOff>101600</xdr:colOff>
      <xdr:row>59</xdr:row>
      <xdr:rowOff>115726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2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106853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22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13658</xdr:rowOff>
    </xdr:from>
    <xdr:to>
      <xdr:col>36</xdr:col>
      <xdr:colOff>165100</xdr:colOff>
      <xdr:row>59</xdr:row>
      <xdr:rowOff>115258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106385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22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148867</xdr:rowOff>
    </xdr:from>
    <xdr:to>
      <xdr:col>55</xdr:col>
      <xdr:colOff>0</xdr:colOff>
      <xdr:row>73</xdr:row>
      <xdr:rowOff>44351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493267"/>
          <a:ext cx="838200" cy="6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44351</xdr:rowOff>
    </xdr:from>
    <xdr:to>
      <xdr:col>50</xdr:col>
      <xdr:colOff>114300</xdr:colOff>
      <xdr:row>74</xdr:row>
      <xdr:rowOff>130556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560201"/>
          <a:ext cx="889000" cy="25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15204</xdr:rowOff>
    </xdr:from>
    <xdr:to>
      <xdr:col>45</xdr:col>
      <xdr:colOff>177800</xdr:colOff>
      <xdr:row>74</xdr:row>
      <xdr:rowOff>130556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702504"/>
          <a:ext cx="889000" cy="11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15204</xdr:rowOff>
    </xdr:from>
    <xdr:to>
      <xdr:col>41</xdr:col>
      <xdr:colOff>50800</xdr:colOff>
      <xdr:row>76</xdr:row>
      <xdr:rowOff>82710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702504"/>
          <a:ext cx="889000" cy="41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98067</xdr:rowOff>
    </xdr:from>
    <xdr:to>
      <xdr:col>55</xdr:col>
      <xdr:colOff>50800</xdr:colOff>
      <xdr:row>73</xdr:row>
      <xdr:rowOff>28217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44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120944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29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165001</xdr:rowOff>
    </xdr:from>
    <xdr:to>
      <xdr:col>50</xdr:col>
      <xdr:colOff>165100</xdr:colOff>
      <xdr:row>73</xdr:row>
      <xdr:rowOff>95151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50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111678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28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79756</xdr:rowOff>
    </xdr:from>
    <xdr:to>
      <xdr:col>46</xdr:col>
      <xdr:colOff>38100</xdr:colOff>
      <xdr:row>75</xdr:row>
      <xdr:rowOff>9906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7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26433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5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135854</xdr:rowOff>
    </xdr:from>
    <xdr:to>
      <xdr:col>41</xdr:col>
      <xdr:colOff>101600</xdr:colOff>
      <xdr:row>74</xdr:row>
      <xdr:rowOff>66004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65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82531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42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31910</xdr:rowOff>
    </xdr:from>
    <xdr:to>
      <xdr:col>36</xdr:col>
      <xdr:colOff>165100</xdr:colOff>
      <xdr:row>76</xdr:row>
      <xdr:rowOff>133510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124637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1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94374</xdr:rowOff>
    </xdr:from>
    <xdr:to>
      <xdr:col>55</xdr:col>
      <xdr:colOff>0</xdr:colOff>
      <xdr:row>96</xdr:row>
      <xdr:rowOff>50876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82124"/>
          <a:ext cx="838200" cy="12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81928</xdr:rowOff>
    </xdr:from>
    <xdr:to>
      <xdr:col>50</xdr:col>
      <xdr:colOff>114300</xdr:colOff>
      <xdr:row>96</xdr:row>
      <xdr:rowOff>50876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69678"/>
          <a:ext cx="889000" cy="14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81928</xdr:rowOff>
    </xdr:from>
    <xdr:to>
      <xdr:col>45</xdr:col>
      <xdr:colOff>177800</xdr:colOff>
      <xdr:row>95</xdr:row>
      <xdr:rowOff>135128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69678"/>
          <a:ext cx="889000" cy="5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74651</xdr:rowOff>
    </xdr:from>
    <xdr:to>
      <xdr:col>41</xdr:col>
      <xdr:colOff>50800</xdr:colOff>
      <xdr:row>95</xdr:row>
      <xdr:rowOff>135128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362401"/>
          <a:ext cx="889000" cy="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43574</xdr:rowOff>
    </xdr:from>
    <xdr:to>
      <xdr:col>55</xdr:col>
      <xdr:colOff>50800</xdr:colOff>
      <xdr:row>95</xdr:row>
      <xdr:rowOff>145174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66451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8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xdr:rowOff>
    </xdr:from>
    <xdr:to>
      <xdr:col>50</xdr:col>
      <xdr:colOff>165100</xdr:colOff>
      <xdr:row>96</xdr:row>
      <xdr:rowOff>101676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5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92803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5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31128</xdr:rowOff>
    </xdr:from>
    <xdr:to>
      <xdr:col>46</xdr:col>
      <xdr:colOff>38100</xdr:colOff>
      <xdr:row>95</xdr:row>
      <xdr:rowOff>132728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149255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84328</xdr:rowOff>
    </xdr:from>
    <xdr:to>
      <xdr:col>41</xdr:col>
      <xdr:colOff>101600</xdr:colOff>
      <xdr:row>96</xdr:row>
      <xdr:rowOff>14478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7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31005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23851</xdr:rowOff>
    </xdr:from>
    <xdr:to>
      <xdr:col>36</xdr:col>
      <xdr:colOff>165100</xdr:colOff>
      <xdr:row>95</xdr:row>
      <xdr:rowOff>125451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1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141978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8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55499</xdr:rowOff>
    </xdr:from>
    <xdr:to>
      <xdr:col>85</xdr:col>
      <xdr:colOff>127000</xdr:colOff>
      <xdr:row>38</xdr:row>
      <xdr:rowOff>136461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70599"/>
          <a:ext cx="8382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127546</xdr:rowOff>
    </xdr:from>
    <xdr:to>
      <xdr:col>81</xdr:col>
      <xdr:colOff>50800</xdr:colOff>
      <xdr:row>38</xdr:row>
      <xdr:rowOff>136461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42646"/>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127546</xdr:rowOff>
    </xdr:from>
    <xdr:to>
      <xdr:col>76</xdr:col>
      <xdr:colOff>114300</xdr:colOff>
      <xdr:row>39</xdr:row>
      <xdr:rowOff>7265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42646"/>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165112</xdr:rowOff>
    </xdr:from>
    <xdr:to>
      <xdr:col>71</xdr:col>
      <xdr:colOff>177800</xdr:colOff>
      <xdr:row>39</xdr:row>
      <xdr:rowOff>7265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08762"/>
          <a:ext cx="889000" cy="18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4699</xdr:rowOff>
    </xdr:from>
    <xdr:to>
      <xdr:col>85</xdr:col>
      <xdr:colOff>177800</xdr:colOff>
      <xdr:row>38</xdr:row>
      <xdr:rowOff>106299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91076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85661</xdr:rowOff>
    </xdr:from>
    <xdr:to>
      <xdr:col>81</xdr:col>
      <xdr:colOff>101600</xdr:colOff>
      <xdr:row>39</xdr:row>
      <xdr:rowOff>15811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6938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9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76746</xdr:rowOff>
    </xdr:from>
    <xdr:to>
      <xdr:col>76</xdr:col>
      <xdr:colOff>165100</xdr:colOff>
      <xdr:row>39</xdr:row>
      <xdr:rowOff>6896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169473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8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127915</xdr:rowOff>
    </xdr:from>
    <xdr:to>
      <xdr:col>72</xdr:col>
      <xdr:colOff>38100</xdr:colOff>
      <xdr:row>39</xdr:row>
      <xdr:rowOff>58065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49192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114313</xdr:rowOff>
    </xdr:from>
    <xdr:to>
      <xdr:col>67</xdr:col>
      <xdr:colOff>101600</xdr:colOff>
      <xdr:row>38</xdr:row>
      <xdr:rowOff>44462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57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35589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41535</xdr:rowOff>
    </xdr:from>
    <xdr:to>
      <xdr:col>85</xdr:col>
      <xdr:colOff>127000</xdr:colOff>
      <xdr:row>54</xdr:row>
      <xdr:rowOff>136023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99835"/>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136023</xdr:rowOff>
    </xdr:from>
    <xdr:to>
      <xdr:col>81</xdr:col>
      <xdr:colOff>50800</xdr:colOff>
      <xdr:row>56</xdr:row>
      <xdr:rowOff>23361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394323"/>
          <a:ext cx="889000" cy="23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93752</xdr:rowOff>
    </xdr:from>
    <xdr:to>
      <xdr:col>76</xdr:col>
      <xdr:colOff>114300</xdr:colOff>
      <xdr:row>56</xdr:row>
      <xdr:rowOff>23361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523502"/>
          <a:ext cx="889000" cy="10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65215</xdr:rowOff>
    </xdr:from>
    <xdr:to>
      <xdr:col>71</xdr:col>
      <xdr:colOff>177800</xdr:colOff>
      <xdr:row>55</xdr:row>
      <xdr:rowOff>93752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494965"/>
          <a:ext cx="8890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162185</xdr:rowOff>
    </xdr:from>
    <xdr:to>
      <xdr:col>85</xdr:col>
      <xdr:colOff>177800</xdr:colOff>
      <xdr:row>54</xdr:row>
      <xdr:rowOff>92335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13612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85223</xdr:rowOff>
    </xdr:from>
    <xdr:to>
      <xdr:col>81</xdr:col>
      <xdr:colOff>101600</xdr:colOff>
      <xdr:row>55</xdr:row>
      <xdr:rowOff>15373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31900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1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144011</xdr:rowOff>
    </xdr:from>
    <xdr:to>
      <xdr:col>76</xdr:col>
      <xdr:colOff>165100</xdr:colOff>
      <xdr:row>56</xdr:row>
      <xdr:rowOff>74161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65288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42952</xdr:rowOff>
    </xdr:from>
    <xdr:to>
      <xdr:col>72</xdr:col>
      <xdr:colOff>38100</xdr:colOff>
      <xdr:row>55</xdr:row>
      <xdr:rowOff>144552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7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161079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14415</xdr:rowOff>
    </xdr:from>
    <xdr:to>
      <xdr:col>67</xdr:col>
      <xdr:colOff>101600</xdr:colOff>
      <xdr:row>55</xdr:row>
      <xdr:rowOff>116015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107142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79153</xdr:rowOff>
    </xdr:from>
    <xdr:to>
      <xdr:col>85</xdr:col>
      <xdr:colOff>127000</xdr:colOff>
      <xdr:row>98</xdr:row>
      <xdr:rowOff>87089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881253"/>
          <a:ext cx="8382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87089</xdr:rowOff>
    </xdr:from>
    <xdr:to>
      <xdr:col>81</xdr:col>
      <xdr:colOff>50800</xdr:colOff>
      <xdr:row>98</xdr:row>
      <xdr:rowOff>107843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889189"/>
          <a:ext cx="889000" cy="2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107843</xdr:rowOff>
    </xdr:from>
    <xdr:to>
      <xdr:col>76</xdr:col>
      <xdr:colOff>114300</xdr:colOff>
      <xdr:row>98</xdr:row>
      <xdr:rowOff>119094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909943"/>
          <a:ext cx="8890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117804</xdr:rowOff>
    </xdr:from>
    <xdr:to>
      <xdr:col>71</xdr:col>
      <xdr:colOff>177800</xdr:colOff>
      <xdr:row>98</xdr:row>
      <xdr:rowOff>119094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919904"/>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28353</xdr:rowOff>
    </xdr:from>
    <xdr:to>
      <xdr:col>85</xdr:col>
      <xdr:colOff>177800</xdr:colOff>
      <xdr:row>98</xdr:row>
      <xdr:rowOff>129953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8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114730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74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36289</xdr:rowOff>
    </xdr:from>
    <xdr:to>
      <xdr:col>81</xdr:col>
      <xdr:colOff>101600</xdr:colOff>
      <xdr:row>98</xdr:row>
      <xdr:rowOff>137889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8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129016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93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57043</xdr:rowOff>
    </xdr:from>
    <xdr:to>
      <xdr:col>76</xdr:col>
      <xdr:colOff>165100</xdr:colOff>
      <xdr:row>98</xdr:row>
      <xdr:rowOff>158643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8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149770</xdr:rowOff>
    </xdr:from>
    <xdr:ext cx="469744"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57428" y="1695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68294</xdr:rowOff>
    </xdr:from>
    <xdr:to>
      <xdr:col>72</xdr:col>
      <xdr:colOff>38100</xdr:colOff>
      <xdr:row>98</xdr:row>
      <xdr:rowOff>169894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87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161021</xdr:rowOff>
    </xdr:from>
    <xdr:ext cx="469744"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68428" y="1696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67004</xdr:rowOff>
    </xdr:from>
    <xdr:to>
      <xdr:col>67</xdr:col>
      <xdr:colOff>101600</xdr:colOff>
      <xdr:row>98</xdr:row>
      <xdr:rowOff>168604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86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159731</xdr:rowOff>
    </xdr:from>
    <xdr:ext cx="469744"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79428" y="169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人口の増加に対し、過度な支出の増加とならないよう経費の削減に努めているため、住民</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人当たりのコストは多くの項目で類似団体の平均を下回っています。増加した項目の主な理由としては、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民生</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私立保育園</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新設保育施設</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整備に係る補助金の増加や、</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児童手当の対象者拡大によるもの、</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民間事業者の誘致による産業立地促進奨励事業</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の増加によるもの、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教育</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中学校給食無償化</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基金の積み立てによる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、土木費は幹線道路整備事業や補助幹線道路改良事業の増加によるもの</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です。減少した項目の主な理由としては、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農林水産</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土地改良施設維持管理適正化事業</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に係る工事費の反動減によるものです。</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衛生費、労働費については前年比横ばいとなっています。</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今後も限られた職員で効果的に業務を行うとともに、物件費等のコスト削減に努めていきます。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年度の歳計剰余金の</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％を超えた額（</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1,064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たことで、減少したため、</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標準財政規模比</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2.62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25.70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全ての会計において、健全な財政運営を行っているため、実質収支は黒字を保っています。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46417861</v>
      </c>
      <c r="BO4" s="358"/>
      <c r="BP4" s="358"/>
      <c r="BQ4" s="358"/>
      <c r="BR4" s="358"/>
      <c r="BS4" s="358"/>
      <c r="BT4" s="358"/>
      <c r="BU4" s="359"/>
      <c r="BV4" s="357">
        <v>40507649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9.3000000000000007</v>
      </c>
      <c r="CU4" s="364"/>
      <c r="CV4" s="364"/>
      <c r="CW4" s="364"/>
      <c r="CX4" s="364"/>
      <c r="CY4" s="364"/>
      <c r="CZ4" s="364"/>
      <c r="DA4" s="365"/>
      <c r="DB4" s="363">
        <v>7.9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43871479</v>
      </c>
      <c r="BO5" s="395"/>
      <c r="BP5" s="395"/>
      <c r="BQ5" s="395"/>
      <c r="BR5" s="395"/>
      <c r="BS5" s="395"/>
      <c r="BT5" s="395"/>
      <c r="BU5" s="396"/>
      <c r="BV5" s="394">
        <v>37863548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83.5</v>
      </c>
      <c r="CU5" s="392"/>
      <c r="CV5" s="392"/>
      <c r="CW5" s="392"/>
      <c r="CX5" s="392"/>
      <c r="CY5" s="392"/>
      <c r="CZ5" s="392"/>
      <c r="DA5" s="393"/>
      <c r="DB5" s="391">
        <v>83.6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2546382</v>
      </c>
      <c r="BO6" s="395"/>
      <c r="BP6" s="395"/>
      <c r="BQ6" s="395"/>
      <c r="BR6" s="395"/>
      <c r="BS6" s="395"/>
      <c r="BT6" s="395"/>
      <c r="BU6" s="396"/>
      <c r="BV6" s="394">
        <v>2644101</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83.5</v>
      </c>
      <c r="CU6" s="432"/>
      <c r="CV6" s="432"/>
      <c r="CW6" s="432"/>
      <c r="CX6" s="432"/>
      <c r="CY6" s="432"/>
      <c r="CZ6" s="432"/>
      <c r="DA6" s="433"/>
      <c r="DB6" s="431">
        <v>83.6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90</v>
      </c>
      <c r="AV7" s="427"/>
      <c r="AW7" s="427"/>
      <c r="AX7" s="427"/>
      <c r="AY7" s="428" t="s">
        <v>102</v>
      </c>
      <c r="AZ7" s="429"/>
      <c r="BA7" s="429"/>
      <c r="BB7" s="429"/>
      <c r="BC7" s="429"/>
      <c r="BD7" s="429"/>
      <c r="BE7" s="429"/>
      <c r="BF7" s="429"/>
      <c r="BG7" s="429"/>
      <c r="BH7" s="429"/>
      <c r="BI7" s="429"/>
      <c r="BJ7" s="429"/>
      <c r="BK7" s="429"/>
      <c r="BL7" s="429"/>
      <c r="BM7" s="430"/>
      <c r="BN7" s="394">
        <v>486758</v>
      </c>
      <c r="BO7" s="395"/>
      <c r="BP7" s="395"/>
      <c r="BQ7" s="395"/>
      <c r="BR7" s="395"/>
      <c r="BS7" s="395"/>
      <c r="BT7" s="395"/>
      <c r="BU7" s="396"/>
      <c r="BV7" s="394">
        <v>963074</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22135846</v>
      </c>
      <c r="CU7" s="395"/>
      <c r="CV7" s="395"/>
      <c r="CW7" s="395"/>
      <c r="CX7" s="395"/>
      <c r="CY7" s="395"/>
      <c r="CZ7" s="395"/>
      <c r="DA7" s="396"/>
      <c r="DB7" s="394">
        <v>21307396</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2059624</v>
      </c>
      <c r="BO8" s="395"/>
      <c r="BP8" s="395"/>
      <c r="BQ8" s="395"/>
      <c r="BR8" s="395"/>
      <c r="BS8" s="395"/>
      <c r="BT8" s="395"/>
      <c r="BU8" s="396"/>
      <c r="BV8" s="394">
        <v>1681027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1.1399999999999999</v>
      </c>
      <c r="CU8" s="435"/>
      <c r="CV8" s="435"/>
      <c r="CW8" s="435"/>
      <c r="CX8" s="435"/>
      <c r="CY8" s="435"/>
      <c r="CZ8" s="435"/>
      <c r="DA8" s="436"/>
      <c r="DB8" s="434">
        <v>1.1200000000000001</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93123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98</v>
      </c>
      <c r="AV9" s="427"/>
      <c r="AW9" s="427"/>
      <c r="AX9" s="427"/>
      <c r="AY9" s="428" t="s">
        <v>111</v>
      </c>
      <c r="AZ9" s="429"/>
      <c r="BA9" s="429"/>
      <c r="BB9" s="429"/>
      <c r="BC9" s="429"/>
      <c r="BD9" s="429"/>
      <c r="BE9" s="429"/>
      <c r="BF9" s="429"/>
      <c r="BG9" s="429"/>
      <c r="BH9" s="429"/>
      <c r="BI9" s="429"/>
      <c r="BJ9" s="429"/>
      <c r="BK9" s="429"/>
      <c r="BL9" s="429"/>
      <c r="BM9" s="430"/>
      <c r="BN9" s="394">
        <v>378597</v>
      </c>
      <c r="BO9" s="395"/>
      <c r="BP9" s="395"/>
      <c r="BQ9" s="395"/>
      <c r="BR9" s="395"/>
      <c r="BS9" s="395"/>
      <c r="BT9" s="395"/>
      <c r="BU9" s="396"/>
      <c r="BV9" s="394">
        <v>62164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3.3</v>
      </c>
      <c r="CU9" s="392"/>
      <c r="CV9" s="392"/>
      <c r="CW9" s="392"/>
      <c r="CX9" s="392"/>
      <c r="CY9" s="392"/>
      <c r="CZ9" s="392"/>
      <c r="DA9" s="393"/>
      <c r="DB9" s="391">
        <v>3.7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89157</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1064063</v>
      </c>
      <c r="BO10" s="395"/>
      <c r="BP10" s="395"/>
      <c r="BQ10" s="395"/>
      <c r="BR10" s="395"/>
      <c r="BS10" s="395"/>
      <c r="BT10" s="395"/>
      <c r="BU10" s="396"/>
      <c r="BV10" s="394">
        <v>14747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93014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1409565</v>
      </c>
      <c r="BO12" s="395"/>
      <c r="BP12" s="395"/>
      <c r="BQ12" s="395"/>
      <c r="BR12" s="395"/>
      <c r="BS12" s="395"/>
      <c r="BT12" s="395"/>
      <c r="BU12" s="396"/>
      <c r="BV12" s="394">
        <v>343102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89426</v>
      </c>
      <c r="S13" s="479"/>
      <c r="T13" s="479"/>
      <c r="U13" s="479"/>
      <c r="V13" s="480"/>
      <c r="W13" s="410" t="s">
        <v>131</v>
      </c>
      <c r="X13" s="411"/>
      <c r="Y13" s="411"/>
      <c r="Z13" s="411"/>
      <c r="AA13" s="411"/>
      <c r="AB13" s="401"/>
      <c r="AC13" s="445">
        <v>646</v>
      </c>
      <c r="AD13" s="446"/>
      <c r="AE13" s="446"/>
      <c r="AF13" s="446"/>
      <c r="AG13" s="488"/>
      <c r="AH13" s="445">
        <v>763</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33095</v>
      </c>
      <c r="BO13" s="395"/>
      <c r="BP13" s="395"/>
      <c r="BQ13" s="395"/>
      <c r="BR13" s="395"/>
      <c r="BS13" s="395"/>
      <c r="BT13" s="395"/>
      <c r="BU13" s="396"/>
      <c r="BV13" s="394">
        <v>-266191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0.2</v>
      </c>
      <c r="CU13" s="392"/>
      <c r="CV13" s="392"/>
      <c r="CW13" s="392"/>
      <c r="CX13" s="392"/>
      <c r="CY13" s="392"/>
      <c r="CZ13" s="392"/>
      <c r="DA13" s="393"/>
      <c r="DB13" s="391">
        <v>-0.2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93016</v>
      </c>
      <c r="S14" s="479"/>
      <c r="T14" s="479"/>
      <c r="U14" s="479"/>
      <c r="V14" s="480"/>
      <c r="W14" s="384"/>
      <c r="X14" s="385"/>
      <c r="Y14" s="385"/>
      <c r="Z14" s="385"/>
      <c r="AA14" s="385"/>
      <c r="AB14" s="374"/>
      <c r="AC14" s="481">
        <v>1.5</v>
      </c>
      <c r="AD14" s="482"/>
      <c r="AE14" s="482"/>
      <c r="AF14" s="482"/>
      <c r="AG14" s="483"/>
      <c r="AH14" s="481">
        <v>1.7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89590</v>
      </c>
      <c r="S15" s="479"/>
      <c r="T15" s="479"/>
      <c r="U15" s="479"/>
      <c r="V15" s="480"/>
      <c r="W15" s="410" t="s">
        <v>137</v>
      </c>
      <c r="X15" s="411"/>
      <c r="Y15" s="411"/>
      <c r="Z15" s="411"/>
      <c r="AA15" s="411"/>
      <c r="AB15" s="401"/>
      <c r="AC15" s="445">
        <v>17176</v>
      </c>
      <c r="AD15" s="446"/>
      <c r="AE15" s="446"/>
      <c r="AF15" s="446"/>
      <c r="AG15" s="488"/>
      <c r="AH15" s="445">
        <v>18075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17149503</v>
      </c>
      <c r="BO15" s="358"/>
      <c r="BP15" s="358"/>
      <c r="BQ15" s="358"/>
      <c r="BR15" s="358"/>
      <c r="BS15" s="358"/>
      <c r="BT15" s="358"/>
      <c r="BU15" s="359"/>
      <c r="BV15" s="357">
        <v>16548935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39.299999999999997</v>
      </c>
      <c r="AD16" s="482"/>
      <c r="AE16" s="482"/>
      <c r="AF16" s="482"/>
      <c r="AG16" s="483"/>
      <c r="AH16" s="481">
        <v>41.4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14880745</v>
      </c>
      <c r="BO16" s="395"/>
      <c r="BP16" s="395"/>
      <c r="BQ16" s="395"/>
      <c r="BR16" s="395"/>
      <c r="BS16" s="395"/>
      <c r="BT16" s="395"/>
      <c r="BU16" s="396"/>
      <c r="BV16" s="394">
        <v>14360372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25927</v>
      </c>
      <c r="AD17" s="446"/>
      <c r="AE17" s="446"/>
      <c r="AF17" s="446"/>
      <c r="AG17" s="488"/>
      <c r="AH17" s="445">
        <v>24790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22135846</v>
      </c>
      <c r="BO17" s="395"/>
      <c r="BP17" s="395"/>
      <c r="BQ17" s="395"/>
      <c r="BR17" s="395"/>
      <c r="BS17" s="395"/>
      <c r="BT17" s="395"/>
      <c r="BU17" s="396"/>
      <c r="BV17" s="394">
        <v>21307396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33.659999999999997</v>
      </c>
      <c r="M18" s="518"/>
      <c r="N18" s="518"/>
      <c r="O18" s="518"/>
      <c r="P18" s="518"/>
      <c r="Q18" s="518"/>
      <c r="R18" s="519"/>
      <c r="S18" s="519"/>
      <c r="T18" s="519"/>
      <c r="U18" s="519"/>
      <c r="V18" s="520"/>
      <c r="W18" s="412"/>
      <c r="X18" s="413"/>
      <c r="Y18" s="413"/>
      <c r="Z18" s="413"/>
      <c r="AA18" s="413"/>
      <c r="AB18" s="404"/>
      <c r="AC18" s="521">
        <v>59.3</v>
      </c>
      <c r="AD18" s="522"/>
      <c r="AE18" s="522"/>
      <c r="AF18" s="522"/>
      <c r="AG18" s="523"/>
      <c r="AH18" s="521">
        <v>56.8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20324217</v>
      </c>
      <c r="BO18" s="395"/>
      <c r="BP18" s="395"/>
      <c r="BQ18" s="395"/>
      <c r="BR18" s="395"/>
      <c r="BS18" s="395"/>
      <c r="BT18" s="395"/>
      <c r="BU18" s="396"/>
      <c r="BV18" s="394">
        <v>18101076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2767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32608024</v>
      </c>
      <c r="BO19" s="395"/>
      <c r="BP19" s="395"/>
      <c r="BQ19" s="395"/>
      <c r="BR19" s="395"/>
      <c r="BS19" s="395"/>
      <c r="BT19" s="395"/>
      <c r="BU19" s="396"/>
      <c r="BV19" s="394">
        <v>27466969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38310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8224011</v>
      </c>
      <c r="BO22" s="358"/>
      <c r="BP22" s="358"/>
      <c r="BQ22" s="358"/>
      <c r="BR22" s="358"/>
      <c r="BS22" s="358"/>
      <c r="BT22" s="358"/>
      <c r="BU22" s="359"/>
      <c r="BV22" s="357">
        <v>8573310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4107205</v>
      </c>
      <c r="BO23" s="395"/>
      <c r="BP23" s="395"/>
      <c r="BQ23" s="395"/>
      <c r="BR23" s="395"/>
      <c r="BS23" s="395"/>
      <c r="BT23" s="395"/>
      <c r="BU23" s="396"/>
      <c r="BV23" s="394">
        <v>4387466</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10530</v>
      </c>
      <c r="R24" s="446"/>
      <c r="S24" s="446"/>
      <c r="T24" s="446"/>
      <c r="U24" s="446"/>
      <c r="V24" s="488"/>
      <c r="W24" s="540"/>
      <c r="X24" s="541"/>
      <c r="Y24" s="542"/>
      <c r="Z24" s="444" t="s">
        <v>162</v>
      </c>
      <c r="AA24" s="424"/>
      <c r="AB24" s="424"/>
      <c r="AC24" s="424"/>
      <c r="AD24" s="424"/>
      <c r="AE24" s="424"/>
      <c r="AF24" s="424"/>
      <c r="AG24" s="425"/>
      <c r="AH24" s="445">
        <v>663</v>
      </c>
      <c r="AI24" s="446"/>
      <c r="AJ24" s="446"/>
      <c r="AK24" s="446"/>
      <c r="AL24" s="488"/>
      <c r="AM24" s="445">
        <v>1947894</v>
      </c>
      <c r="AN24" s="446"/>
      <c r="AO24" s="446"/>
      <c r="AP24" s="446"/>
      <c r="AQ24" s="446"/>
      <c r="AR24" s="488"/>
      <c r="AS24" s="445">
        <v>2938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8210204</v>
      </c>
      <c r="BO24" s="395"/>
      <c r="BP24" s="395"/>
      <c r="BQ24" s="395"/>
      <c r="BR24" s="395"/>
      <c r="BS24" s="395"/>
      <c r="BT24" s="395"/>
      <c r="BU24" s="396"/>
      <c r="BV24" s="394">
        <v>8522761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8700</v>
      </c>
      <c r="R25" s="446"/>
      <c r="S25" s="446"/>
      <c r="T25" s="446"/>
      <c r="U25" s="446"/>
      <c r="V25" s="488"/>
      <c r="W25" s="540"/>
      <c r="X25" s="541"/>
      <c r="Y25" s="542"/>
      <c r="Z25" s="444" t="s">
        <v>165</v>
      </c>
      <c r="AA25" s="424"/>
      <c r="AB25" s="424"/>
      <c r="AC25" s="424"/>
      <c r="AD25" s="424"/>
      <c r="AE25" s="424"/>
      <c r="AF25" s="424"/>
      <c r="AG25" s="425"/>
      <c r="AH25" s="445">
        <v>104</v>
      </c>
      <c r="AI25" s="446"/>
      <c r="AJ25" s="446"/>
      <c r="AK25" s="446"/>
      <c r="AL25" s="488"/>
      <c r="AM25" s="445">
        <v>306384</v>
      </c>
      <c r="AN25" s="446"/>
      <c r="AO25" s="446"/>
      <c r="AP25" s="446"/>
      <c r="AQ25" s="446"/>
      <c r="AR25" s="488"/>
      <c r="AS25" s="445">
        <v>2946</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3249426</v>
      </c>
      <c r="BO25" s="358"/>
      <c r="BP25" s="358"/>
      <c r="BQ25" s="358"/>
      <c r="BR25" s="358"/>
      <c r="BS25" s="358"/>
      <c r="BT25" s="358"/>
      <c r="BU25" s="359"/>
      <c r="BV25" s="357">
        <v>3171822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7820</v>
      </c>
      <c r="R26" s="446"/>
      <c r="S26" s="446"/>
      <c r="T26" s="446"/>
      <c r="U26" s="446"/>
      <c r="V26" s="488"/>
      <c r="W26" s="540"/>
      <c r="X26" s="541"/>
      <c r="Y26" s="542"/>
      <c r="Z26" s="444" t="s">
        <v>168</v>
      </c>
      <c r="AA26" s="546"/>
      <c r="AB26" s="546"/>
      <c r="AC26" s="546"/>
      <c r="AD26" s="546"/>
      <c r="AE26" s="546"/>
      <c r="AF26" s="546"/>
      <c r="AG26" s="547"/>
      <c r="AH26" s="445">
        <v>40</v>
      </c>
      <c r="AI26" s="446"/>
      <c r="AJ26" s="446"/>
      <c r="AK26" s="446"/>
      <c r="AL26" s="488"/>
      <c r="AM26" s="445">
        <v>87320</v>
      </c>
      <c r="AN26" s="446"/>
      <c r="AO26" s="446"/>
      <c r="AP26" s="446"/>
      <c r="AQ26" s="446"/>
      <c r="AR26" s="488"/>
      <c r="AS26" s="445">
        <v>2183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5450</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4920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5688059</v>
      </c>
      <c r="BO28" s="358"/>
      <c r="BP28" s="358"/>
      <c r="BQ28" s="358"/>
      <c r="BR28" s="358"/>
      <c r="BS28" s="358"/>
      <c r="BT28" s="358"/>
      <c r="BU28" s="359"/>
      <c r="BV28" s="357">
        <v>6033561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17</v>
      </c>
      <c r="M29" s="446"/>
      <c r="N29" s="446"/>
      <c r="O29" s="446"/>
      <c r="P29" s="488"/>
      <c r="Q29" s="445">
        <v>4580</v>
      </c>
      <c r="R29" s="446"/>
      <c r="S29" s="446"/>
      <c r="T29" s="446"/>
      <c r="U29" s="446"/>
      <c r="V29" s="488"/>
      <c r="W29" s="543"/>
      <c r="X29" s="544"/>
      <c r="Y29" s="545"/>
      <c r="Z29" s="444" t="s">
        <v>178</v>
      </c>
      <c r="AA29" s="424"/>
      <c r="AB29" s="424"/>
      <c r="AC29" s="424"/>
      <c r="AD29" s="424"/>
      <c r="AE29" s="424"/>
      <c r="AF29" s="424"/>
      <c r="AG29" s="425"/>
      <c r="AH29" s="445">
        <v>664</v>
      </c>
      <c r="AI29" s="446"/>
      <c r="AJ29" s="446"/>
      <c r="AK29" s="446"/>
      <c r="AL29" s="488"/>
      <c r="AM29" s="445">
        <v>1951776</v>
      </c>
      <c r="AN29" s="446"/>
      <c r="AO29" s="446"/>
      <c r="AP29" s="446"/>
      <c r="AQ29" s="446"/>
      <c r="AR29" s="488"/>
      <c r="AS29" s="445">
        <v>2939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541270</v>
      </c>
      <c r="BO29" s="395"/>
      <c r="BP29" s="395"/>
      <c r="BQ29" s="395"/>
      <c r="BR29" s="395"/>
      <c r="BS29" s="395"/>
      <c r="BT29" s="395"/>
      <c r="BU29" s="396"/>
      <c r="BV29" s="394">
        <v>341133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7292646</v>
      </c>
      <c r="BO30" s="514"/>
      <c r="BP30" s="514"/>
      <c r="BQ30" s="514"/>
      <c r="BR30" s="514"/>
      <c r="BS30" s="514"/>
      <c r="BT30" s="514"/>
      <c r="BU30" s="515"/>
      <c r="BV30" s="513">
        <v>5074151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東部知多衛生組合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後期高齢者医療事業特別会計</v>
      </c>
      <c r="X35" s="585"/>
      <c r="Y35" s="585"/>
      <c r="Z35" s="585"/>
      <c r="AA35" s="585"/>
      <c r="AB35" s="585"/>
      <c r="AC35" s="585"/>
      <c r="AD35" s="585"/>
      <c r="AE35" s="585"/>
      <c r="AF35" s="585"/>
      <c r="AG35" s="585"/>
      <c r="AH35" s="585"/>
      <c r="AI35" s="585"/>
      <c r="AJ35" s="585"/>
      <c r="AK35" s="585"/>
      <c r="AL35" s="163"/>
      <c r="AM35" s="584">
        <f t="shared" ref="AM35:AM43" si="0">IF(AO35="","",AM34+1)</f>
        <v>5</v>
      </c>
      <c r="AN35" s="584"/>
      <c r="AO35" s="585" t="str">
        <f>IF('各会計、関係団体の財政状況及び健全化判断比率'!B31="","",'各会計、関係団体の財政状況及び健全化判断比率'!B31)</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知北平和公園組合（一般会計）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知北平和公園組合（霊園事業特別会計）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知多北部広域連合（一般会計）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知多北部広域連合（介護保険事業特別会計）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愛知県後期高齢者医療広域連合（一般会計）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愛知県後期高齢者医療広域連合（後期高齢者医療特別会計）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5L6L1JHMHUT34JgoX0/Ca4JxYqLYoV2hYQf6rBL7EBumVe5R1QryBwtJsBEmNBEqvA+nk5u7BU0N4V8k6KHkQg==" saltValue="gFhhOmBuVAns5E/UGLzb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532</v>
      </c>
      <c r="D34" s="1136"/>
      <c r="E34" s="1137"/>
      <c r="F34" s="32">
        <v>12.82</v>
      </c>
      <c r="G34" s="33">
        <v>14.31</v>
      </c>
      <c r="H34" s="33">
        <v>14.33</v>
      </c>
      <c r="I34" s="33">
        <v>11.81</v>
      </c>
      <c r="J34" s="34">
        <v>12.66</v>
      </c>
      <c r="K34" s="22"/>
      <c r="L34" s="22"/>
      <c r="M34" s="22"/>
      <c r="N34" s="22"/>
      <c r="O34" s="22"/>
      <c r="P34" s="22"/>
    </row>
    <row r="35" spans="1:16" ht="39" customHeight="1" x14ac:dyDescent="0.2">
      <c r="A35" s="22"/>
      <c r="B35" s="35"/>
      <c r="C35" s="1132" t="s">
        <v>533</v>
      </c>
      <c r="D35" s="1132"/>
      <c r="E35" s="1133"/>
      <c r="F35" s="36">
        <v>5.87</v>
      </c>
      <c r="G35" s="37">
        <v>9.48</v>
      </c>
      <c r="H35" s="37">
        <v>7.96</v>
      </c>
      <c r="I35" s="37">
        <v>7.88</v>
      </c>
      <c r="J35" s="38">
        <v>9.3000000000000007</v>
      </c>
      <c r="K35" s="22"/>
      <c r="L35" s="22"/>
      <c r="M35" s="22"/>
      <c r="N35" s="22"/>
      <c r="O35" s="22"/>
      <c r="P35" s="22"/>
    </row>
    <row r="36" spans="1:16" ht="39" customHeight="1" x14ac:dyDescent="0.2">
      <c r="A36" s="22"/>
      <c r="B36" s="35"/>
      <c r="C36" s="1132" t="s">
        <v>534</v>
      </c>
      <c r="D36" s="1132"/>
      <c r="E36" s="1133"/>
      <c r="F36" s="36">
        <v>2.17</v>
      </c>
      <c r="G36" s="37">
        <v>2.27</v>
      </c>
      <c r="H36" s="37">
        <v>2.31</v>
      </c>
      <c r="I36" s="37">
        <v>3.34</v>
      </c>
      <c r="J36" s="38">
        <v>3.45</v>
      </c>
      <c r="K36" s="22"/>
      <c r="L36" s="22"/>
      <c r="M36" s="22"/>
      <c r="N36" s="22"/>
      <c r="O36" s="22"/>
      <c r="P36" s="22"/>
    </row>
    <row r="37" spans="1:16" ht="39" customHeight="1" x14ac:dyDescent="0.2">
      <c r="A37" s="22"/>
      <c r="B37" s="35"/>
      <c r="C37" s="1132" t="s">
        <v>535</v>
      </c>
      <c r="D37" s="1132"/>
      <c r="E37" s="1133"/>
      <c r="F37" s="36">
        <v>2.95</v>
      </c>
      <c r="G37" s="37">
        <v>0.61</v>
      </c>
      <c r="H37" s="37">
        <v>0.59</v>
      </c>
      <c r="I37" s="37">
        <v>0.16</v>
      </c>
      <c r="J37" s="38">
        <v>0.34</v>
      </c>
      <c r="K37" s="22"/>
      <c r="L37" s="22"/>
      <c r="M37" s="22"/>
      <c r="N37" s="22"/>
      <c r="O37" s="22"/>
      <c r="P37" s="22"/>
    </row>
    <row r="38" spans="1:16" ht="39" customHeight="1" x14ac:dyDescent="0.2">
      <c r="A38" s="22"/>
      <c r="B38" s="35"/>
      <c r="C38" s="1132" t="s">
        <v>536</v>
      </c>
      <c r="D38" s="1132"/>
      <c r="E38" s="1133"/>
      <c r="F38" s="36">
        <v>0.04</v>
      </c>
      <c r="G38" s="37">
        <v>0.03</v>
      </c>
      <c r="H38" s="37">
        <v>0.01</v>
      </c>
      <c r="I38" s="37">
        <v>0.01</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538</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5FVxxzrDLVOnrRAupO914BueMMXuP4Mc64wF7Z/LMnjHAVCMlZsW8dsZdCmzOA8o+1tw1udbpUOqBVoj/rpUBw==" saltValue="zBMpCt+6pyzrjj1haWA/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869</v>
      </c>
      <c r="L45" s="58">
        <v>859</v>
      </c>
      <c r="M45" s="58">
        <v>924</v>
      </c>
      <c r="N45" s="58">
        <v>1044</v>
      </c>
      <c r="O45" s="59">
        <v>1089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2">
      <c r="A48" s="46"/>
      <c r="B48" s="1140"/>
      <c r="C48" s="1141"/>
      <c r="D48" s="60"/>
      <c r="E48" s="1146" t="s">
        <v>13</v>
      </c>
      <c r="F48" s="1146"/>
      <c r="G48" s="1146"/>
      <c r="H48" s="1146"/>
      <c r="I48" s="1146"/>
      <c r="J48" s="1147"/>
      <c r="K48" s="61">
        <v>860</v>
      </c>
      <c r="L48" s="62">
        <v>664</v>
      </c>
      <c r="M48" s="62">
        <v>630</v>
      </c>
      <c r="N48" s="62">
        <v>547</v>
      </c>
      <c r="O48" s="63">
        <v>325</v>
      </c>
      <c r="P48" s="46"/>
      <c r="Q48" s="46"/>
      <c r="R48" s="46"/>
      <c r="S48" s="46"/>
      <c r="T48" s="46"/>
      <c r="U48" s="46"/>
    </row>
    <row r="49" spans="1:21" ht="30.75" customHeight="1" x14ac:dyDescent="0.2">
      <c r="A49" s="46"/>
      <c r="B49" s="1140"/>
      <c r="C49" s="1141"/>
      <c r="D49" s="60"/>
      <c r="E49" s="1146" t="s">
        <v>14</v>
      </c>
      <c r="F49" s="1146"/>
      <c r="G49" s="1146"/>
      <c r="H49" s="1146"/>
      <c r="I49" s="1146"/>
      <c r="J49" s="1147"/>
      <c r="K49" s="61">
        <v>60</v>
      </c>
      <c r="L49" s="62">
        <v>184</v>
      </c>
      <c r="M49" s="62">
        <v>352</v>
      </c>
      <c r="N49" s="62">
        <v>371</v>
      </c>
      <c r="O49" s="63">
        <v>380</v>
      </c>
      <c r="P49" s="46"/>
      <c r="Q49" s="46"/>
      <c r="R49" s="46"/>
      <c r="S49" s="46"/>
      <c r="T49" s="46"/>
      <c r="U49" s="46"/>
    </row>
    <row r="50" spans="1:21" ht="30.75" customHeight="1" x14ac:dyDescent="0.2">
      <c r="A50" s="46"/>
      <c r="B50" s="1140"/>
      <c r="C50" s="1141"/>
      <c r="D50" s="60"/>
      <c r="E50" s="1146" t="s">
        <v>15</v>
      </c>
      <c r="F50" s="1146"/>
      <c r="G50" s="1146"/>
      <c r="H50" s="1146"/>
      <c r="I50" s="1146"/>
      <c r="J50" s="1147"/>
      <c r="K50" s="61">
        <v>42</v>
      </c>
      <c r="L50" s="62">
        <v>42</v>
      </c>
      <c r="M50" s="62" t="s">
        <v>485</v>
      </c>
      <c r="N50" s="62" t="s">
        <v>485</v>
      </c>
      <c r="O50" s="63" t="s">
        <v>485</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1890</v>
      </c>
      <c r="L52" s="62">
        <v>1883</v>
      </c>
      <c r="M52" s="62">
        <v>1967</v>
      </c>
      <c r="N52" s="62">
        <v>1931</v>
      </c>
      <c r="O52" s="63">
        <v>1632</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-59</v>
      </c>
      <c r="L53" s="67">
        <v>-134</v>
      </c>
      <c r="M53" s="67">
        <v>-61</v>
      </c>
      <c r="N53" s="67">
        <v>31</v>
      </c>
      <c r="O53" s="68">
        <v>162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485</v>
      </c>
      <c r="L58" s="82" t="s">
        <v>485</v>
      </c>
      <c r="M58" s="82" t="s">
        <v>485</v>
      </c>
      <c r="N58" s="82" t="s">
        <v>485</v>
      </c>
      <c r="O58" s="83" t="s">
        <v>485</v>
      </c>
    </row>
    <row r="59" spans="1:21" ht="31.5" customHeight="1" x14ac:dyDescent="0.2">
      <c r="B59" s="1156"/>
      <c r="C59" s="1157"/>
      <c r="D59" s="1163" t="s">
        <v>26</v>
      </c>
      <c r="E59" s="1164"/>
      <c r="F59" s="1164"/>
      <c r="G59" s="1164"/>
      <c r="H59" s="1164"/>
      <c r="I59" s="1164"/>
      <c r="J59" s="1165"/>
      <c r="K59" s="84" t="s">
        <v>485</v>
      </c>
      <c r="L59" s="85" t="s">
        <v>485</v>
      </c>
      <c r="M59" s="85" t="s">
        <v>485</v>
      </c>
      <c r="N59" s="85" t="s">
        <v>485</v>
      </c>
      <c r="O59" s="86" t="s">
        <v>485</v>
      </c>
    </row>
    <row r="60" spans="1:21" ht="31.5" customHeight="1" thickBot="1" x14ac:dyDescent="0.25">
      <c r="B60" s="1158"/>
      <c r="C60" s="1159"/>
      <c r="D60" s="1166" t="s">
        <v>27</v>
      </c>
      <c r="E60" s="1167"/>
      <c r="F60" s="1167"/>
      <c r="G60" s="1167"/>
      <c r="H60" s="1167"/>
      <c r="I60" s="1167"/>
      <c r="J60" s="1168"/>
      <c r="K60" s="87" t="s">
        <v>485</v>
      </c>
      <c r="L60" s="88" t="s">
        <v>485</v>
      </c>
      <c r="M60" s="88" t="s">
        <v>485</v>
      </c>
      <c r="N60" s="88" t="s">
        <v>485</v>
      </c>
      <c r="O60" s="89" t="s">
        <v>485</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o1BEifLcAF1v7NxGRdDU2CiFk62EB9kRaV6WI6OSdZ6UNKYWQVkzHkV016h6kGjRWPINyD/ObaOISG8UeOAsw==" saltValue="5ZuN//+79AZWyPcaEwME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8474</v>
      </c>
      <c r="J41" s="331">
        <v>8755</v>
      </c>
      <c r="K41" s="331">
        <v>8887</v>
      </c>
      <c r="L41" s="331">
        <v>8573</v>
      </c>
      <c r="M41" s="332">
        <v>8224</v>
      </c>
    </row>
    <row r="42" spans="2:13" ht="27.75" customHeight="1" x14ac:dyDescent="0.2">
      <c r="B42" s="1171"/>
      <c r="C42" s="1172"/>
      <c r="D42" s="104"/>
      <c r="E42" s="1177" t="s">
        <v>32</v>
      </c>
      <c r="F42" s="1177"/>
      <c r="G42" s="1177"/>
      <c r="H42" s="1178"/>
      <c r="I42" s="333">
        <v>42</v>
      </c>
      <c r="J42" s="334" t="s">
        <v>485</v>
      </c>
      <c r="K42" s="334" t="s">
        <v>485</v>
      </c>
      <c r="L42" s="334" t="s">
        <v>485</v>
      </c>
      <c r="M42" s="335" t="s">
        <v>485</v>
      </c>
    </row>
    <row r="43" spans="2:13" ht="27.75" customHeight="1" x14ac:dyDescent="0.2">
      <c r="B43" s="1171"/>
      <c r="C43" s="1172"/>
      <c r="D43" s="104"/>
      <c r="E43" s="1177" t="s">
        <v>33</v>
      </c>
      <c r="F43" s="1177"/>
      <c r="G43" s="1177"/>
      <c r="H43" s="1178"/>
      <c r="I43" s="333">
        <v>7723</v>
      </c>
      <c r="J43" s="334">
        <v>6900</v>
      </c>
      <c r="K43" s="334">
        <v>6060</v>
      </c>
      <c r="L43" s="334">
        <v>4871</v>
      </c>
      <c r="M43" s="335">
        <v>3767</v>
      </c>
    </row>
    <row r="44" spans="2:13" ht="27.75" customHeight="1" x14ac:dyDescent="0.2">
      <c r="B44" s="1171"/>
      <c r="C44" s="1172"/>
      <c r="D44" s="104"/>
      <c r="E44" s="1177" t="s">
        <v>34</v>
      </c>
      <c r="F44" s="1177"/>
      <c r="G44" s="1177"/>
      <c r="H44" s="1178"/>
      <c r="I44" s="333">
        <v>4643</v>
      </c>
      <c r="J44" s="334">
        <v>4532</v>
      </c>
      <c r="K44" s="334">
        <v>4187</v>
      </c>
      <c r="L44" s="334">
        <v>3822</v>
      </c>
      <c r="M44" s="335">
        <v>4095</v>
      </c>
    </row>
    <row r="45" spans="2:13" ht="27.75" customHeight="1" x14ac:dyDescent="0.2">
      <c r="B45" s="1171"/>
      <c r="C45" s="1172"/>
      <c r="D45" s="104"/>
      <c r="E45" s="1177" t="s">
        <v>35</v>
      </c>
      <c r="F45" s="1177"/>
      <c r="G45" s="1177"/>
      <c r="H45" s="1178"/>
      <c r="I45" s="333">
        <v>3728</v>
      </c>
      <c r="J45" s="334">
        <v>3716</v>
      </c>
      <c r="K45" s="334">
        <v>3805</v>
      </c>
      <c r="L45" s="334">
        <v>3865</v>
      </c>
      <c r="M45" s="335">
        <v>3985</v>
      </c>
    </row>
    <row r="46" spans="2:13" ht="27.75" customHeight="1" x14ac:dyDescent="0.2">
      <c r="B46" s="1171"/>
      <c r="C46" s="1172"/>
      <c r="D46" s="105"/>
      <c r="E46" s="1177" t="s">
        <v>36</v>
      </c>
      <c r="F46" s="1177"/>
      <c r="G46" s="1177"/>
      <c r="H46" s="1178"/>
      <c r="I46" s="333" t="s">
        <v>485</v>
      </c>
      <c r="J46" s="334" t="s">
        <v>485</v>
      </c>
      <c r="K46" s="334" t="s">
        <v>485</v>
      </c>
      <c r="L46" s="334" t="s">
        <v>485</v>
      </c>
      <c r="M46" s="335" t="s">
        <v>485</v>
      </c>
    </row>
    <row r="47" spans="2:13" ht="27.75" customHeight="1" x14ac:dyDescent="0.2">
      <c r="B47" s="1171"/>
      <c r="C47" s="1172"/>
      <c r="D47" s="106"/>
      <c r="E47" s="1179" t="s">
        <v>37</v>
      </c>
      <c r="F47" s="1180"/>
      <c r="G47" s="1180"/>
      <c r="H47" s="1181"/>
      <c r="I47" s="333" t="s">
        <v>485</v>
      </c>
      <c r="J47" s="334" t="s">
        <v>485</v>
      </c>
      <c r="K47" s="334" t="s">
        <v>485</v>
      </c>
      <c r="L47" s="334" t="s">
        <v>485</v>
      </c>
      <c r="M47" s="335" t="s">
        <v>485</v>
      </c>
    </row>
    <row r="48" spans="2:13" ht="27.75" customHeight="1" x14ac:dyDescent="0.2">
      <c r="B48" s="1171"/>
      <c r="C48" s="1172"/>
      <c r="D48" s="104"/>
      <c r="E48" s="1177" t="s">
        <v>38</v>
      </c>
      <c r="F48" s="1177"/>
      <c r="G48" s="1177"/>
      <c r="H48" s="1178"/>
      <c r="I48" s="333" t="s">
        <v>485</v>
      </c>
      <c r="J48" s="334" t="s">
        <v>485</v>
      </c>
      <c r="K48" s="334" t="s">
        <v>485</v>
      </c>
      <c r="L48" s="334" t="s">
        <v>485</v>
      </c>
      <c r="M48" s="335" t="s">
        <v>485</v>
      </c>
    </row>
    <row r="49" spans="2:13" ht="27.75" customHeight="1" x14ac:dyDescent="0.2">
      <c r="B49" s="1173"/>
      <c r="C49" s="1174"/>
      <c r="D49" s="104"/>
      <c r="E49" s="1177" t="s">
        <v>39</v>
      </c>
      <c r="F49" s="1177"/>
      <c r="G49" s="1177"/>
      <c r="H49" s="1178"/>
      <c r="I49" s="333" t="s">
        <v>485</v>
      </c>
      <c r="J49" s="334" t="s">
        <v>485</v>
      </c>
      <c r="K49" s="334" t="s">
        <v>485</v>
      </c>
      <c r="L49" s="334" t="s">
        <v>485</v>
      </c>
      <c r="M49" s="335" t="s">
        <v>485</v>
      </c>
    </row>
    <row r="50" spans="2:13" ht="27.75" customHeight="1" x14ac:dyDescent="0.2">
      <c r="B50" s="1182" t="s">
        <v>40</v>
      </c>
      <c r="C50" s="1183"/>
      <c r="D50" s="107"/>
      <c r="E50" s="1177" t="s">
        <v>41</v>
      </c>
      <c r="F50" s="1177"/>
      <c r="G50" s="1177"/>
      <c r="H50" s="1178"/>
      <c r="I50" s="333">
        <v>9226</v>
      </c>
      <c r="J50" s="334">
        <v>9442</v>
      </c>
      <c r="K50" s="334">
        <v>11012</v>
      </c>
      <c r="L50" s="334">
        <v>11450</v>
      </c>
      <c r="M50" s="335">
        <v>13522</v>
      </c>
    </row>
    <row r="51" spans="2:13" ht="27.75" customHeight="1" x14ac:dyDescent="0.2">
      <c r="B51" s="1171"/>
      <c r="C51" s="1172"/>
      <c r="D51" s="104"/>
      <c r="E51" s="1177" t="s">
        <v>42</v>
      </c>
      <c r="F51" s="1177"/>
      <c r="G51" s="1177"/>
      <c r="H51" s="1178"/>
      <c r="I51" s="333">
        <v>7575</v>
      </c>
      <c r="J51" s="334">
        <v>6568</v>
      </c>
      <c r="K51" s="334">
        <v>5787</v>
      </c>
      <c r="L51" s="334">
        <v>5436</v>
      </c>
      <c r="M51" s="335">
        <v>4686</v>
      </c>
    </row>
    <row r="52" spans="2:13" ht="27.75" customHeight="1" x14ac:dyDescent="0.2">
      <c r="B52" s="1173"/>
      <c r="C52" s="1174"/>
      <c r="D52" s="104"/>
      <c r="E52" s="1177" t="s">
        <v>43</v>
      </c>
      <c r="F52" s="1177"/>
      <c r="G52" s="1177"/>
      <c r="H52" s="1178"/>
      <c r="I52" s="333">
        <v>11316</v>
      </c>
      <c r="J52" s="334">
        <v>10196</v>
      </c>
      <c r="K52" s="334">
        <v>9119</v>
      </c>
      <c r="L52" s="334">
        <v>8068</v>
      </c>
      <c r="M52" s="335">
        <v>7086</v>
      </c>
    </row>
    <row r="53" spans="2:13" ht="27.75" customHeight="1" thickBot="1" x14ac:dyDescent="0.25">
      <c r="B53" s="1184" t="s">
        <v>19</v>
      </c>
      <c r="C53" s="1185"/>
      <c r="D53" s="108"/>
      <c r="E53" s="1186" t="s">
        <v>44</v>
      </c>
      <c r="F53" s="1186"/>
      <c r="G53" s="1186"/>
      <c r="H53" s="1187"/>
      <c r="I53" s="336">
        <v>-3506</v>
      </c>
      <c r="J53" s="337">
        <v>-2303</v>
      </c>
      <c r="K53" s="337">
        <v>-2979</v>
      </c>
      <c r="L53" s="337">
        <v>-3823</v>
      </c>
      <c r="M53" s="338">
        <v>-5224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Z9VtWPmyjR6nIDHVauXjycnJvIRqwAv2Xem1RS9TkQH2Z+NqYFaNpwQhbl3Qz50GRq+hjQDuV57gJLciw/WYdQ==" saltValue="zOIsNLChK0RoAU0v0kR7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5343</v>
      </c>
      <c r="G55" s="339">
        <v>6034</v>
      </c>
      <c r="H55" s="340">
        <v>5688</v>
      </c>
    </row>
    <row r="56" spans="2:8" ht="52.5" customHeight="1" x14ac:dyDescent="0.2">
      <c r="B56" s="120"/>
      <c r="C56" s="1198" t="s">
        <v>47</v>
      </c>
      <c r="D56" s="1198"/>
      <c r="E56" s="1199"/>
      <c r="F56" s="341">
        <v>341</v>
      </c>
      <c r="G56" s="341">
        <v>341</v>
      </c>
      <c r="H56" s="342">
        <v>541</v>
      </c>
    </row>
    <row r="57" spans="2:8" ht="53.25" customHeight="1" x14ac:dyDescent="0.2">
      <c r="B57" s="120"/>
      <c r="C57" s="1200" t="s">
        <v>48</v>
      </c>
      <c r="D57" s="1200"/>
      <c r="E57" s="1201"/>
      <c r="F57" s="343">
        <v>5327</v>
      </c>
      <c r="G57" s="343">
        <v>5074</v>
      </c>
      <c r="H57" s="344">
        <v>7293</v>
      </c>
    </row>
    <row r="58" spans="2:8" ht="45.75" customHeight="1" x14ac:dyDescent="0.2">
      <c r="B58" s="121"/>
      <c r="C58" s="1188" t="s">
        <v>552</v>
      </c>
      <c r="D58" s="1189"/>
      <c r="E58" s="1190"/>
      <c r="F58" s="345">
        <v>1936</v>
      </c>
      <c r="G58" s="345">
        <v>2764</v>
      </c>
      <c r="H58" s="346">
        <v>3078</v>
      </c>
    </row>
    <row r="59" spans="2:8" ht="45.75" customHeight="1" x14ac:dyDescent="0.2">
      <c r="B59" s="121"/>
      <c r="C59" s="1188" t="s">
        <v>553</v>
      </c>
      <c r="D59" s="1189"/>
      <c r="E59" s="1190"/>
      <c r="F59" s="345">
        <v>1144</v>
      </c>
      <c r="G59" s="345">
        <v>797</v>
      </c>
      <c r="H59" s="346">
        <v>1551</v>
      </c>
    </row>
    <row r="60" spans="2:8" ht="45.75" customHeight="1" x14ac:dyDescent="0.2">
      <c r="B60" s="121"/>
      <c r="C60" s="1188" t="s">
        <v>554</v>
      </c>
      <c r="D60" s="1189"/>
      <c r="E60" s="1190"/>
      <c r="F60" s="345">
        <v>613</v>
      </c>
      <c r="G60" s="345">
        <v>501</v>
      </c>
      <c r="H60" s="346">
        <v>932</v>
      </c>
    </row>
    <row r="61" spans="2:8" ht="45.75" customHeight="1" x14ac:dyDescent="0.2">
      <c r="B61" s="121"/>
      <c r="C61" s="1188" t="s">
        <v>555</v>
      </c>
      <c r="D61" s="1189"/>
      <c r="E61" s="1190"/>
      <c r="F61" s="345">
        <v>365</v>
      </c>
      <c r="G61" s="345">
        <v>619</v>
      </c>
      <c r="H61" s="346">
        <v>718</v>
      </c>
    </row>
    <row r="62" spans="2:8" ht="45.75" customHeight="1" thickBot="1" x14ac:dyDescent="0.25">
      <c r="B62" s="122"/>
      <c r="C62" s="1191" t="s">
        <v>556</v>
      </c>
      <c r="D62" s="1192"/>
      <c r="E62" s="1193"/>
      <c r="F62" s="347">
        <v>0</v>
      </c>
      <c r="G62" s="347">
        <v>0</v>
      </c>
      <c r="H62" s="348">
        <v>500</v>
      </c>
    </row>
    <row r="63" spans="2:8" ht="52.5" customHeight="1" thickBot="1" x14ac:dyDescent="0.25">
      <c r="B63" s="123"/>
      <c r="C63" s="1194" t="s">
        <v>49</v>
      </c>
      <c r="D63" s="1194"/>
      <c r="E63" s="1195"/>
      <c r="F63" s="349">
        <v>11011</v>
      </c>
      <c r="G63" s="349">
        <v>11449</v>
      </c>
      <c r="H63" s="350">
        <v>13522</v>
      </c>
    </row>
    <row r="64" spans="2:8" ht="13" x14ac:dyDescent="0.2"/>
  </sheetData>
  <sheetProtection algorithmName="SHA-512" hashValue="yhZs33H9eZ/UCfJLBT/V8L7V3wRMnpiVx7NyQvD9qtQYn98lmFzBvpaITjohWhfFT3OOGZsGsnONMqQnmvsPaA==" saltValue="nLLVZ9QRmro3pKi+AHHQ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49225</v>
      </c>
      <c r="E3" s="142"/>
      <c r="F3" s="143">
        <v>63812</v>
      </c>
      <c r="G3" s="144"/>
      <c r="H3" s="145"/>
    </row>
    <row r="4" spans="1:8" x14ac:dyDescent="0.2">
      <c r="A4" s="146"/>
      <c r="B4" s="147"/>
      <c r="C4" s="148"/>
      <c r="D4" s="149">
        <v>43207</v>
      </c>
      <c r="E4" s="150"/>
      <c r="F4" s="151">
        <v>33848</v>
      </c>
      <c r="G4" s="152"/>
      <c r="H4" s="153"/>
    </row>
    <row r="5" spans="1:8" x14ac:dyDescent="0.2">
      <c r="A5" s="134" t="s">
        <v>518</v>
      </c>
      <c r="B5" s="139"/>
      <c r="C5" s="140"/>
      <c r="D5" s="141">
        <v>50527</v>
      </c>
      <c r="E5" s="142"/>
      <c r="F5" s="143">
        <v>54225</v>
      </c>
      <c r="G5" s="144"/>
      <c r="H5" s="145"/>
    </row>
    <row r="6" spans="1:8" x14ac:dyDescent="0.2">
      <c r="A6" s="146"/>
      <c r="B6" s="147"/>
      <c r="C6" s="148"/>
      <c r="D6" s="149">
        <v>42599</v>
      </c>
      <c r="E6" s="150"/>
      <c r="F6" s="151">
        <v>27337</v>
      </c>
      <c r="G6" s="152"/>
      <c r="H6" s="153"/>
    </row>
    <row r="7" spans="1:8" x14ac:dyDescent="0.2">
      <c r="A7" s="134" t="s">
        <v>519</v>
      </c>
      <c r="B7" s="139"/>
      <c r="C7" s="140"/>
      <c r="D7" s="141">
        <v>52592</v>
      </c>
      <c r="E7" s="142"/>
      <c r="F7" s="143">
        <v>54016</v>
      </c>
      <c r="G7" s="144"/>
      <c r="H7" s="145"/>
    </row>
    <row r="8" spans="1:8" x14ac:dyDescent="0.2">
      <c r="A8" s="146"/>
      <c r="B8" s="147"/>
      <c r="C8" s="148"/>
      <c r="D8" s="149">
        <v>41886</v>
      </c>
      <c r="E8" s="150"/>
      <c r="F8" s="151">
        <v>28078</v>
      </c>
      <c r="G8" s="152"/>
      <c r="H8" s="153"/>
    </row>
    <row r="9" spans="1:8" x14ac:dyDescent="0.2">
      <c r="A9" s="134" t="s">
        <v>520</v>
      </c>
      <c r="B9" s="139"/>
      <c r="C9" s="140"/>
      <c r="D9" s="141">
        <v>49180</v>
      </c>
      <c r="E9" s="142"/>
      <c r="F9" s="143">
        <v>52786</v>
      </c>
      <c r="G9" s="144"/>
      <c r="H9" s="145"/>
    </row>
    <row r="10" spans="1:8" x14ac:dyDescent="0.2">
      <c r="A10" s="146"/>
      <c r="B10" s="147"/>
      <c r="C10" s="148"/>
      <c r="D10" s="149">
        <v>38533</v>
      </c>
      <c r="E10" s="150"/>
      <c r="F10" s="151">
        <v>28742</v>
      </c>
      <c r="G10" s="152"/>
      <c r="H10" s="153"/>
    </row>
    <row r="11" spans="1:8" x14ac:dyDescent="0.2">
      <c r="A11" s="134" t="s">
        <v>521</v>
      </c>
      <c r="B11" s="139"/>
      <c r="C11" s="140"/>
      <c r="D11" s="141">
        <v>48267</v>
      </c>
      <c r="E11" s="142"/>
      <c r="F11" s="143">
        <v>58465</v>
      </c>
      <c r="G11" s="144"/>
      <c r="H11" s="145"/>
    </row>
    <row r="12" spans="1:8" x14ac:dyDescent="0.2">
      <c r="A12" s="146"/>
      <c r="B12" s="147"/>
      <c r="C12" s="154"/>
      <c r="D12" s="149">
        <v>32561</v>
      </c>
      <c r="E12" s="150"/>
      <c r="F12" s="151">
        <v>34452</v>
      </c>
      <c r="G12" s="152"/>
      <c r="H12" s="153"/>
    </row>
    <row r="13" spans="1:8" x14ac:dyDescent="0.2">
      <c r="A13" s="134"/>
      <c r="B13" s="139"/>
      <c r="C13" s="140"/>
      <c r="D13" s="141">
        <v>49958</v>
      </c>
      <c r="E13" s="142"/>
      <c r="F13" s="143">
        <v>56661</v>
      </c>
      <c r="G13" s="155"/>
      <c r="H13" s="145"/>
    </row>
    <row r="14" spans="1:8" x14ac:dyDescent="0.2">
      <c r="A14" s="146"/>
      <c r="B14" s="147"/>
      <c r="C14" s="148"/>
      <c r="D14" s="149">
        <v>39757</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5.88</v>
      </c>
      <c r="C19" s="156">
        <f>ROUND(VALUE(SUBSTITUTE(実質収支比率等に係る経年分析!G$48,"▲","-")),2)</f>
        <v>9.49</v>
      </c>
      <c r="D19" s="156">
        <f>ROUND(VALUE(SUBSTITUTE(実質収支比率等に係る経年分析!H$48,"▲","-")),2)</f>
        <v>7.97</v>
      </c>
      <c r="E19" s="156">
        <f>ROUND(VALUE(SUBSTITUTE(実質収支比率等に係る経年分析!I$48,"▲","-")),2)</f>
        <v>7.89</v>
      </c>
      <c r="F19" s="156">
        <f>ROUND(VALUE(SUBSTITUTE(実質収支比率等に係る経年分析!J$48,"▲","-")),2)</f>
        <v>9.3000000000000007</v>
      </c>
    </row>
    <row r="20" spans="1:11" x14ac:dyDescent="0.2">
      <c r="A20" s="156" t="s">
        <v>53</v>
      </c>
      <c r="B20" s="156">
        <f>ROUND(VALUE(SUBSTITUTE(実質収支比率等に係る経年分析!F$47,"▲","-")),2)</f>
        <v>19.149999999999999</v>
      </c>
      <c r="C20" s="156">
        <f>ROUND(VALUE(SUBSTITUTE(実質収支比率等に係る経年分析!G$47,"▲","-")),2)</f>
        <v>20.79</v>
      </c>
      <c r="D20" s="156">
        <f>ROUND(VALUE(SUBSTITUTE(実質収支比率等に係る経年分析!H$47,"▲","-")),2)</f>
        <v>26.3</v>
      </c>
      <c r="E20" s="156">
        <f>ROUND(VALUE(SUBSTITUTE(実質収支比率等に係る経年分析!I$47,"▲","-")),2)</f>
        <v>28.32</v>
      </c>
      <c r="F20" s="156">
        <f>ROUND(VALUE(SUBSTITUTE(実質収支比率等に係る経年分析!J$47,"▲","-")),2)</f>
        <v>25.7</v>
      </c>
    </row>
    <row r="21" spans="1:11" x14ac:dyDescent="0.2">
      <c r="A21" s="156" t="s">
        <v>54</v>
      </c>
      <c r="B21" s="156">
        <f>IF(ISNUMBER(VALUE(SUBSTITUTE(実質収支比率等に係る経年分析!F$49,"▲","-"))),ROUND(VALUE(SUBSTITUTE(実質収支比率等に係る経年分析!F$49,"▲","-")),2),NA())</f>
        <v>-13.56</v>
      </c>
      <c r="C21" s="156">
        <f>IF(ISNUMBER(VALUE(SUBSTITUTE(実質収支比率等に係る経年分析!G$49,"▲","-"))),ROUND(VALUE(SUBSTITUTE(実質収支比率等に係る経年分析!G$49,"▲","-")),2),NA())</f>
        <v>1.1200000000000001</v>
      </c>
      <c r="D21" s="156">
        <f>IF(ISNUMBER(VALUE(SUBSTITUTE(実質収支比率等に係る経年分析!H$49,"▲","-"))),ROUND(VALUE(SUBSTITUTE(実質収支比率等に係る経年分析!H$49,"▲","-")),2),NA())</f>
        <v>-1.49</v>
      </c>
      <c r="E21" s="156">
        <f>IF(ISNUMBER(VALUE(SUBSTITUTE(実質収支比率等に係る経年分析!I$49,"▲","-"))),ROUND(VALUE(SUBSTITUTE(実質収支比率等に係る経年分析!I$49,"▲","-")),2),NA())</f>
        <v>-1.25</v>
      </c>
      <c r="F21" s="156">
        <f>IF(ISNUMBER(VALUE(SUBSTITUTE(実質収支比率等に係る経年分析!J$49,"▲","-"))),ROUND(VALUE(SUBSTITUTE(実質収支比率等に係る経年分析!J$49,"▲","-")),2),NA())</f>
        <v>0.15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0.34</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2.17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2.27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2.31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3.34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3.45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5.87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9.48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7.88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9.3000000000000007</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12.82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14.31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14.33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11.81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12.66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1890</v>
      </c>
      <c r="E42" s="158"/>
      <c r="F42" s="158"/>
      <c r="G42" s="158">
        <f>'実質公債費比率（分子）の構造'!L$52</f>
        <v>1883</v>
      </c>
      <c r="H42" s="158"/>
      <c r="I42" s="158"/>
      <c r="J42" s="158">
        <f>'実質公債費比率（分子）の構造'!M$52</f>
        <v>1967</v>
      </c>
      <c r="K42" s="158"/>
      <c r="L42" s="158"/>
      <c r="M42" s="158">
        <f>'実質公債費比率（分子）の構造'!N$52</f>
        <v>1931</v>
      </c>
      <c r="N42" s="158"/>
      <c r="O42" s="158"/>
      <c r="P42" s="158">
        <f>'実質公債費比率（分子）の構造'!O$52</f>
        <v>1632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42</v>
      </c>
      <c r="C44" s="158"/>
      <c r="D44" s="158"/>
      <c r="E44" s="158">
        <f>'実質公債費比率（分子）の構造'!L$50</f>
        <v>42</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60</v>
      </c>
      <c r="C45" s="158"/>
      <c r="D45" s="158"/>
      <c r="E45" s="158">
        <f>'実質公債費比率（分子）の構造'!L$49</f>
        <v>184</v>
      </c>
      <c r="F45" s="158"/>
      <c r="G45" s="158"/>
      <c r="H45" s="158">
        <f>'実質公債費比率（分子）の構造'!M$49</f>
        <v>352</v>
      </c>
      <c r="I45" s="158"/>
      <c r="J45" s="158"/>
      <c r="K45" s="158">
        <f>'実質公債費比率（分子）の構造'!N$49</f>
        <v>371</v>
      </c>
      <c r="L45" s="158"/>
      <c r="M45" s="158"/>
      <c r="N45" s="158">
        <f>'実質公債費比率（分子）の構造'!O$49</f>
        <v>380</v>
      </c>
      <c r="O45" s="158"/>
      <c r="P45" s="158"/>
    </row>
    <row r="46" spans="1:16" x14ac:dyDescent="0.2">
      <c r="A46" s="158" t="s">
        <v>64</v>
      </c>
      <c r="B46" s="158">
        <f>'実質公債費比率（分子）の構造'!K$48</f>
        <v>860</v>
      </c>
      <c r="C46" s="158"/>
      <c r="D46" s="158"/>
      <c r="E46" s="158">
        <f>'実質公債費比率（分子）の構造'!L$48</f>
        <v>664</v>
      </c>
      <c r="F46" s="158"/>
      <c r="G46" s="158"/>
      <c r="H46" s="158">
        <f>'実質公債費比率（分子）の構造'!M$48</f>
        <v>630</v>
      </c>
      <c r="I46" s="158"/>
      <c r="J46" s="158"/>
      <c r="K46" s="158">
        <f>'実質公債費比率（分子）の構造'!N$48</f>
        <v>547</v>
      </c>
      <c r="L46" s="158"/>
      <c r="M46" s="158"/>
      <c r="N46" s="158">
        <f>'実質公債費比率（分子）の構造'!O$48</f>
        <v>325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869</v>
      </c>
      <c r="C49" s="158"/>
      <c r="D49" s="158"/>
      <c r="E49" s="158">
        <f>'実質公債費比率（分子）の構造'!L$45</f>
        <v>859</v>
      </c>
      <c r="F49" s="158"/>
      <c r="G49" s="158"/>
      <c r="H49" s="158">
        <f>'実質公債費比率（分子）の構造'!M$45</f>
        <v>924</v>
      </c>
      <c r="I49" s="158"/>
      <c r="J49" s="158"/>
      <c r="K49" s="158">
        <f>'実質公債費比率（分子）の構造'!N$45</f>
        <v>1044</v>
      </c>
      <c r="L49" s="158"/>
      <c r="M49" s="158"/>
      <c r="N49" s="158">
        <f>'実質公債費比率（分子）の構造'!O$45</f>
        <v>1089</v>
      </c>
      <c r="O49" s="158"/>
      <c r="P49" s="158"/>
    </row>
    <row r="50" spans="1:16" x14ac:dyDescent="0.2">
      <c r="A50" s="158" t="s">
        <v>67</v>
      </c>
      <c r="B50" s="158" t="e">
        <f>NA()</f>
        <v>#N/A</v>
      </c>
      <c r="C50" s="158">
        <f>IF(ISNUMBER('実質公債費比率（分子）の構造'!K$53),'実質公債費比率（分子）の構造'!K$53,NA())</f>
        <v>-59</v>
      </c>
      <c r="D50" s="158" t="e">
        <f>NA()</f>
        <v>#N/A</v>
      </c>
      <c r="E50" s="158" t="e">
        <f>NA()</f>
        <v>#N/A</v>
      </c>
      <c r="F50" s="158">
        <f>IF(ISNUMBER('実質公債費比率（分子）の構造'!L$53),'実質公債費比率（分子）の構造'!L$53,NA())</f>
        <v>-134</v>
      </c>
      <c r="G50" s="158" t="e">
        <f>NA()</f>
        <v>#N/A</v>
      </c>
      <c r="H50" s="158" t="e">
        <f>NA()</f>
        <v>#N/A</v>
      </c>
      <c r="I50" s="158">
        <f>IF(ISNUMBER('実質公債費比率（分子）の構造'!M$53),'実質公債費比率（分子）の構造'!M$53,NA())</f>
        <v>-61</v>
      </c>
      <c r="J50" s="158" t="e">
        <f>NA()</f>
        <v>#N/A</v>
      </c>
      <c r="K50" s="158" t="e">
        <f>NA()</f>
        <v>#N/A</v>
      </c>
      <c r="L50" s="158">
        <f>IF(ISNUMBER('実質公債費比率（分子）の構造'!N$53),'実質公債費比率（分子）の構造'!N$53,NA())</f>
        <v>31</v>
      </c>
      <c r="M50" s="158" t="e">
        <f>NA()</f>
        <v>#N/A</v>
      </c>
      <c r="N50" s="158" t="e">
        <f>NA()</f>
        <v>#N/A</v>
      </c>
      <c r="O50" s="158">
        <f>IF(ISNUMBER('実質公債費比率（分子）の構造'!O$53),'実質公債費比率（分子）の構造'!O$53,NA())</f>
        <v>162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11316</v>
      </c>
      <c r="E56" s="157"/>
      <c r="F56" s="157"/>
      <c r="G56" s="157">
        <f>'将来負担比率（分子）の構造'!J$52</f>
        <v>10196</v>
      </c>
      <c r="H56" s="157"/>
      <c r="I56" s="157"/>
      <c r="J56" s="157">
        <f>'将来負担比率（分子）の構造'!K$52</f>
        <v>9119</v>
      </c>
      <c r="K56" s="157"/>
      <c r="L56" s="157"/>
      <c r="M56" s="157">
        <f>'将来負担比率（分子）の構造'!L$52</f>
        <v>8068</v>
      </c>
      <c r="N56" s="157"/>
      <c r="O56" s="157"/>
      <c r="P56" s="157">
        <f>'将来負担比率（分子）の構造'!M$52</f>
        <v>7086</v>
      </c>
    </row>
    <row r="57" spans="1:16" x14ac:dyDescent="0.2">
      <c r="A57" s="157" t="s">
        <v>42</v>
      </c>
      <c r="B57" s="157"/>
      <c r="C57" s="157"/>
      <c r="D57" s="157">
        <f>'将来負担比率（分子）の構造'!I$51</f>
        <v>7575</v>
      </c>
      <c r="E57" s="157"/>
      <c r="F57" s="157"/>
      <c r="G57" s="157">
        <f>'将来負担比率（分子）の構造'!J$51</f>
        <v>6568</v>
      </c>
      <c r="H57" s="157"/>
      <c r="I57" s="157"/>
      <c r="J57" s="157">
        <f>'将来負担比率（分子）の構造'!K$51</f>
        <v>5787</v>
      </c>
      <c r="K57" s="157"/>
      <c r="L57" s="157"/>
      <c r="M57" s="157">
        <f>'将来負担比率（分子）の構造'!L$51</f>
        <v>5436</v>
      </c>
      <c r="N57" s="157"/>
      <c r="O57" s="157"/>
      <c r="P57" s="157">
        <f>'将来負担比率（分子）の構造'!M$51</f>
        <v>4686</v>
      </c>
    </row>
    <row r="58" spans="1:16" x14ac:dyDescent="0.2">
      <c r="A58" s="157" t="s">
        <v>41</v>
      </c>
      <c r="B58" s="157"/>
      <c r="C58" s="157"/>
      <c r="D58" s="157">
        <f>'将来負担比率（分子）の構造'!I$50</f>
        <v>9226</v>
      </c>
      <c r="E58" s="157"/>
      <c r="F58" s="157"/>
      <c r="G58" s="157">
        <f>'将来負担比率（分子）の構造'!J$50</f>
        <v>9442</v>
      </c>
      <c r="H58" s="157"/>
      <c r="I58" s="157"/>
      <c r="J58" s="157">
        <f>'将来負担比率（分子）の構造'!K$50</f>
        <v>11012</v>
      </c>
      <c r="K58" s="157"/>
      <c r="L58" s="157"/>
      <c r="M58" s="157">
        <f>'将来負担比率（分子）の構造'!L$50</f>
        <v>11450</v>
      </c>
      <c r="N58" s="157"/>
      <c r="O58" s="157"/>
      <c r="P58" s="157">
        <f>'将来負担比率（分子）の構造'!M$50</f>
        <v>13522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3728</v>
      </c>
      <c r="C62" s="157"/>
      <c r="D62" s="157"/>
      <c r="E62" s="157">
        <f>'将来負担比率（分子）の構造'!J$45</f>
        <v>3716</v>
      </c>
      <c r="F62" s="157"/>
      <c r="G62" s="157"/>
      <c r="H62" s="157">
        <f>'将来負担比率（分子）の構造'!K$45</f>
        <v>3805</v>
      </c>
      <c r="I62" s="157"/>
      <c r="J62" s="157"/>
      <c r="K62" s="157">
        <f>'将来負担比率（分子）の構造'!L$45</f>
        <v>3865</v>
      </c>
      <c r="L62" s="157"/>
      <c r="M62" s="157"/>
      <c r="N62" s="157">
        <f>'将来負担比率（分子）の構造'!M$45</f>
        <v>3985</v>
      </c>
      <c r="O62" s="157"/>
      <c r="P62" s="157"/>
    </row>
    <row r="63" spans="1:16" x14ac:dyDescent="0.2">
      <c r="A63" s="157" t="s">
        <v>34</v>
      </c>
      <c r="B63" s="157">
        <f>'将来負担比率（分子）の構造'!I$44</f>
        <v>4643</v>
      </c>
      <c r="C63" s="157"/>
      <c r="D63" s="157"/>
      <c r="E63" s="157">
        <f>'将来負担比率（分子）の構造'!J$44</f>
        <v>4532</v>
      </c>
      <c r="F63" s="157"/>
      <c r="G63" s="157"/>
      <c r="H63" s="157">
        <f>'将来負担比率（分子）の構造'!K$44</f>
        <v>4187</v>
      </c>
      <c r="I63" s="157"/>
      <c r="J63" s="157"/>
      <c r="K63" s="157">
        <f>'将来負担比率（分子）の構造'!L$44</f>
        <v>3822</v>
      </c>
      <c r="L63" s="157"/>
      <c r="M63" s="157"/>
      <c r="N63" s="157">
        <f>'将来負担比率（分子）の構造'!M$44</f>
        <v>4095</v>
      </c>
      <c r="O63" s="157"/>
      <c r="P63" s="157"/>
    </row>
    <row r="64" spans="1:16" x14ac:dyDescent="0.2">
      <c r="A64" s="157" t="s">
        <v>33</v>
      </c>
      <c r="B64" s="157">
        <f>'将来負担比率（分子）の構造'!I$43</f>
        <v>7723</v>
      </c>
      <c r="C64" s="157"/>
      <c r="D64" s="157"/>
      <c r="E64" s="157">
        <f>'将来負担比率（分子）の構造'!J$43</f>
        <v>6900</v>
      </c>
      <c r="F64" s="157"/>
      <c r="G64" s="157"/>
      <c r="H64" s="157">
        <f>'将来負担比率（分子）の構造'!K$43</f>
        <v>6060</v>
      </c>
      <c r="I64" s="157"/>
      <c r="J64" s="157"/>
      <c r="K64" s="157">
        <f>'将来負担比率（分子）の構造'!L$43</f>
        <v>4871</v>
      </c>
      <c r="L64" s="157"/>
      <c r="M64" s="157"/>
      <c r="N64" s="157">
        <f>'将来負担比率（分子）の構造'!M$43</f>
        <v>3767</v>
      </c>
      <c r="O64" s="157"/>
      <c r="P64" s="157"/>
    </row>
    <row r="65" spans="1:16" x14ac:dyDescent="0.2">
      <c r="A65" s="157" t="s">
        <v>32</v>
      </c>
      <c r="B65" s="157">
        <f>'将来負担比率（分子）の構造'!I$42</f>
        <v>42</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8474</v>
      </c>
      <c r="C66" s="157"/>
      <c r="D66" s="157"/>
      <c r="E66" s="157">
        <f>'将来負担比率（分子）の構造'!J$41</f>
        <v>8755</v>
      </c>
      <c r="F66" s="157"/>
      <c r="G66" s="157"/>
      <c r="H66" s="157">
        <f>'将来負担比率（分子）の構造'!K$41</f>
        <v>8887</v>
      </c>
      <c r="I66" s="157"/>
      <c r="J66" s="157"/>
      <c r="K66" s="157">
        <f>'将来負担比率（分子）の構造'!L$41</f>
        <v>8573</v>
      </c>
      <c r="L66" s="157"/>
      <c r="M66" s="157"/>
      <c r="N66" s="157">
        <f>'将来負担比率（分子）の構造'!M$41</f>
        <v>8224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5343</v>
      </c>
      <c r="C72" s="161">
        <f>基金残高に係る経年分析!G55</f>
        <v>6034</v>
      </c>
      <c r="D72" s="161">
        <f>基金残高に係る経年分析!H55</f>
        <v>5688</v>
      </c>
    </row>
    <row r="73" spans="1:16" x14ac:dyDescent="0.2">
      <c r="A73" s="160" t="s">
        <v>74</v>
      </c>
      <c r="B73" s="161">
        <f>基金残高に係る経年分析!F56</f>
        <v>341</v>
      </c>
      <c r="C73" s="161">
        <f>基金残高に係る経年分析!G56</f>
        <v>341</v>
      </c>
      <c r="D73" s="161">
        <f>基金残高に係る経年分析!H56</f>
        <v>541</v>
      </c>
    </row>
    <row r="74" spans="1:16" x14ac:dyDescent="0.2">
      <c r="A74" s="160" t="s">
        <v>75</v>
      </c>
      <c r="B74" s="161">
        <f>基金残高に係る経年分析!F57</f>
        <v>5327</v>
      </c>
      <c r="C74" s="161">
        <f>基金残高に係る経年分析!G57</f>
        <v>5074</v>
      </c>
      <c r="D74" s="161">
        <f>基金残高に係る経年分析!H57</f>
        <v>7293</v>
      </c>
    </row>
  </sheetData>
  <sheetProtection algorithmName="SHA-512" hashValue="/Imer6vlUHB/FYmbLL86BFFLGGwEkTvgd9/rS6qe1R4GjHUbfHQbckEzZniQ3A8pYxlP79/Uz8YINKxSh04Kwg==" saltValue="W5xzjXxJl08/ibPXAbOX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21217326</v>
      </c>
      <c r="S5" s="600"/>
      <c r="T5" s="600"/>
      <c r="U5" s="600"/>
      <c r="V5" s="600"/>
      <c r="W5" s="600"/>
      <c r="X5" s="600"/>
      <c r="Y5" s="601"/>
      <c r="Z5" s="602">
        <v>45.7</v>
      </c>
      <c r="AA5" s="602"/>
      <c r="AB5" s="602"/>
      <c r="AC5" s="602"/>
      <c r="AD5" s="603">
        <v>19780855</v>
      </c>
      <c r="AE5" s="603"/>
      <c r="AF5" s="603"/>
      <c r="AG5" s="603"/>
      <c r="AH5" s="603"/>
      <c r="AI5" s="603"/>
      <c r="AJ5" s="603"/>
      <c r="AK5" s="603"/>
      <c r="AL5" s="604">
        <v>81.3</v>
      </c>
      <c r="AM5" s="605"/>
      <c r="AN5" s="605"/>
      <c r="AO5" s="606"/>
      <c r="AP5" s="596" t="s">
        <v>217</v>
      </c>
      <c r="AQ5" s="597"/>
      <c r="AR5" s="597"/>
      <c r="AS5" s="597"/>
      <c r="AT5" s="597"/>
      <c r="AU5" s="597"/>
      <c r="AV5" s="597"/>
      <c r="AW5" s="597"/>
      <c r="AX5" s="597"/>
      <c r="AY5" s="597"/>
      <c r="AZ5" s="597"/>
      <c r="BA5" s="597"/>
      <c r="BB5" s="597"/>
      <c r="BC5" s="597"/>
      <c r="BD5" s="597"/>
      <c r="BE5" s="597"/>
      <c r="BF5" s="598"/>
      <c r="BG5" s="610">
        <v>19770218</v>
      </c>
      <c r="BH5" s="611"/>
      <c r="BI5" s="611"/>
      <c r="BJ5" s="611"/>
      <c r="BK5" s="611"/>
      <c r="BL5" s="611"/>
      <c r="BM5" s="611"/>
      <c r="BN5" s="612"/>
      <c r="BO5" s="613">
        <v>93.2</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226591</v>
      </c>
      <c r="S6" s="611"/>
      <c r="T6" s="611"/>
      <c r="U6" s="611"/>
      <c r="V6" s="611"/>
      <c r="W6" s="611"/>
      <c r="X6" s="611"/>
      <c r="Y6" s="612"/>
      <c r="Z6" s="613">
        <v>0.5</v>
      </c>
      <c r="AA6" s="613"/>
      <c r="AB6" s="613"/>
      <c r="AC6" s="613"/>
      <c r="AD6" s="614">
        <v>226591</v>
      </c>
      <c r="AE6" s="614"/>
      <c r="AF6" s="614"/>
      <c r="AG6" s="614"/>
      <c r="AH6" s="614"/>
      <c r="AI6" s="614"/>
      <c r="AJ6" s="614"/>
      <c r="AK6" s="614"/>
      <c r="AL6" s="615">
        <v>0.9</v>
      </c>
      <c r="AM6" s="616"/>
      <c r="AN6" s="616"/>
      <c r="AO6" s="617"/>
      <c r="AP6" s="607" t="s">
        <v>222</v>
      </c>
      <c r="AQ6" s="608"/>
      <c r="AR6" s="608"/>
      <c r="AS6" s="608"/>
      <c r="AT6" s="608"/>
      <c r="AU6" s="608"/>
      <c r="AV6" s="608"/>
      <c r="AW6" s="608"/>
      <c r="AX6" s="608"/>
      <c r="AY6" s="608"/>
      <c r="AZ6" s="608"/>
      <c r="BA6" s="608"/>
      <c r="BB6" s="608"/>
      <c r="BC6" s="608"/>
      <c r="BD6" s="608"/>
      <c r="BE6" s="608"/>
      <c r="BF6" s="609"/>
      <c r="BG6" s="610">
        <v>19770218</v>
      </c>
      <c r="BH6" s="611"/>
      <c r="BI6" s="611"/>
      <c r="BJ6" s="611"/>
      <c r="BK6" s="611"/>
      <c r="BL6" s="611"/>
      <c r="BM6" s="611"/>
      <c r="BN6" s="612"/>
      <c r="BO6" s="613">
        <v>93.2</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255723</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255723</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10112</v>
      </c>
      <c r="S7" s="611"/>
      <c r="T7" s="611"/>
      <c r="U7" s="611"/>
      <c r="V7" s="611"/>
      <c r="W7" s="611"/>
      <c r="X7" s="611"/>
      <c r="Y7" s="612"/>
      <c r="Z7" s="613">
        <v>0</v>
      </c>
      <c r="AA7" s="613"/>
      <c r="AB7" s="613"/>
      <c r="AC7" s="613"/>
      <c r="AD7" s="614">
        <v>10112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10008601</v>
      </c>
      <c r="BH7" s="611"/>
      <c r="BI7" s="611"/>
      <c r="BJ7" s="611"/>
      <c r="BK7" s="611"/>
      <c r="BL7" s="611"/>
      <c r="BM7" s="611"/>
      <c r="BN7" s="612"/>
      <c r="BO7" s="613">
        <v>47.2</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6505982</v>
      </c>
      <c r="CS7" s="611"/>
      <c r="CT7" s="611"/>
      <c r="CU7" s="611"/>
      <c r="CV7" s="611"/>
      <c r="CW7" s="611"/>
      <c r="CX7" s="611"/>
      <c r="CY7" s="612"/>
      <c r="CZ7" s="613">
        <v>14.8</v>
      </c>
      <c r="DA7" s="613"/>
      <c r="DB7" s="613"/>
      <c r="DC7" s="613"/>
      <c r="DD7" s="619">
        <v>293560</v>
      </c>
      <c r="DE7" s="611"/>
      <c r="DF7" s="611"/>
      <c r="DG7" s="611"/>
      <c r="DH7" s="611"/>
      <c r="DI7" s="611"/>
      <c r="DJ7" s="611"/>
      <c r="DK7" s="611"/>
      <c r="DL7" s="611"/>
      <c r="DM7" s="611"/>
      <c r="DN7" s="611"/>
      <c r="DO7" s="611"/>
      <c r="DP7" s="612"/>
      <c r="DQ7" s="619">
        <v>5831125</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207100</v>
      </c>
      <c r="S8" s="611"/>
      <c r="T8" s="611"/>
      <c r="U8" s="611"/>
      <c r="V8" s="611"/>
      <c r="W8" s="611"/>
      <c r="X8" s="611"/>
      <c r="Y8" s="612"/>
      <c r="Z8" s="613">
        <v>0.4</v>
      </c>
      <c r="AA8" s="613"/>
      <c r="AB8" s="613"/>
      <c r="AC8" s="613"/>
      <c r="AD8" s="614">
        <v>207100</v>
      </c>
      <c r="AE8" s="614"/>
      <c r="AF8" s="614"/>
      <c r="AG8" s="614"/>
      <c r="AH8" s="614"/>
      <c r="AI8" s="614"/>
      <c r="AJ8" s="614"/>
      <c r="AK8" s="614"/>
      <c r="AL8" s="615">
        <v>0.9</v>
      </c>
      <c r="AM8" s="616"/>
      <c r="AN8" s="616"/>
      <c r="AO8" s="617"/>
      <c r="AP8" s="607" t="s">
        <v>228</v>
      </c>
      <c r="AQ8" s="608"/>
      <c r="AR8" s="608"/>
      <c r="AS8" s="608"/>
      <c r="AT8" s="608"/>
      <c r="AU8" s="608"/>
      <c r="AV8" s="608"/>
      <c r="AW8" s="608"/>
      <c r="AX8" s="608"/>
      <c r="AY8" s="608"/>
      <c r="AZ8" s="608"/>
      <c r="BA8" s="608"/>
      <c r="BB8" s="608"/>
      <c r="BC8" s="608"/>
      <c r="BD8" s="608"/>
      <c r="BE8" s="608"/>
      <c r="BF8" s="609"/>
      <c r="BG8" s="610">
        <v>152790</v>
      </c>
      <c r="BH8" s="611"/>
      <c r="BI8" s="611"/>
      <c r="BJ8" s="611"/>
      <c r="BK8" s="611"/>
      <c r="BL8" s="611"/>
      <c r="BM8" s="611"/>
      <c r="BN8" s="612"/>
      <c r="BO8" s="613">
        <v>0.7</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15779120</v>
      </c>
      <c r="CS8" s="611"/>
      <c r="CT8" s="611"/>
      <c r="CU8" s="611"/>
      <c r="CV8" s="611"/>
      <c r="CW8" s="611"/>
      <c r="CX8" s="611"/>
      <c r="CY8" s="612"/>
      <c r="CZ8" s="613">
        <v>36</v>
      </c>
      <c r="DA8" s="613"/>
      <c r="DB8" s="613"/>
      <c r="DC8" s="613"/>
      <c r="DD8" s="619">
        <v>629814</v>
      </c>
      <c r="DE8" s="611"/>
      <c r="DF8" s="611"/>
      <c r="DG8" s="611"/>
      <c r="DH8" s="611"/>
      <c r="DI8" s="611"/>
      <c r="DJ8" s="611"/>
      <c r="DK8" s="611"/>
      <c r="DL8" s="611"/>
      <c r="DM8" s="611"/>
      <c r="DN8" s="611"/>
      <c r="DO8" s="611"/>
      <c r="DP8" s="612"/>
      <c r="DQ8" s="619">
        <v>8899146</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274654</v>
      </c>
      <c r="S9" s="611"/>
      <c r="T9" s="611"/>
      <c r="U9" s="611"/>
      <c r="V9" s="611"/>
      <c r="W9" s="611"/>
      <c r="X9" s="611"/>
      <c r="Y9" s="612"/>
      <c r="Z9" s="613">
        <v>0.6</v>
      </c>
      <c r="AA9" s="613"/>
      <c r="AB9" s="613"/>
      <c r="AC9" s="613"/>
      <c r="AD9" s="614">
        <v>274654</v>
      </c>
      <c r="AE9" s="614"/>
      <c r="AF9" s="614"/>
      <c r="AG9" s="614"/>
      <c r="AH9" s="614"/>
      <c r="AI9" s="614"/>
      <c r="AJ9" s="614"/>
      <c r="AK9" s="614"/>
      <c r="AL9" s="615">
        <v>1.1000000000000001</v>
      </c>
      <c r="AM9" s="616"/>
      <c r="AN9" s="616"/>
      <c r="AO9" s="617"/>
      <c r="AP9" s="607" t="s">
        <v>231</v>
      </c>
      <c r="AQ9" s="608"/>
      <c r="AR9" s="608"/>
      <c r="AS9" s="608"/>
      <c r="AT9" s="608"/>
      <c r="AU9" s="608"/>
      <c r="AV9" s="608"/>
      <c r="AW9" s="608"/>
      <c r="AX9" s="608"/>
      <c r="AY9" s="608"/>
      <c r="AZ9" s="608"/>
      <c r="BA9" s="608"/>
      <c r="BB9" s="608"/>
      <c r="BC9" s="608"/>
      <c r="BD9" s="608"/>
      <c r="BE9" s="608"/>
      <c r="BF9" s="609"/>
      <c r="BG9" s="610">
        <v>6668208</v>
      </c>
      <c r="BH9" s="611"/>
      <c r="BI9" s="611"/>
      <c r="BJ9" s="611"/>
      <c r="BK9" s="611"/>
      <c r="BL9" s="611"/>
      <c r="BM9" s="611"/>
      <c r="BN9" s="612"/>
      <c r="BO9" s="613">
        <v>31.4</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3347287</v>
      </c>
      <c r="CS9" s="611"/>
      <c r="CT9" s="611"/>
      <c r="CU9" s="611"/>
      <c r="CV9" s="611"/>
      <c r="CW9" s="611"/>
      <c r="CX9" s="611"/>
      <c r="CY9" s="612"/>
      <c r="CZ9" s="613">
        <v>7.6</v>
      </c>
      <c r="DA9" s="613"/>
      <c r="DB9" s="613"/>
      <c r="DC9" s="613"/>
      <c r="DD9" s="619">
        <v>70102</v>
      </c>
      <c r="DE9" s="611"/>
      <c r="DF9" s="611"/>
      <c r="DG9" s="611"/>
      <c r="DH9" s="611"/>
      <c r="DI9" s="611"/>
      <c r="DJ9" s="611"/>
      <c r="DK9" s="611"/>
      <c r="DL9" s="611"/>
      <c r="DM9" s="611"/>
      <c r="DN9" s="611"/>
      <c r="DO9" s="611"/>
      <c r="DP9" s="612"/>
      <c r="DQ9" s="619">
        <v>2783870</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251758</v>
      </c>
      <c r="BH10" s="611"/>
      <c r="BI10" s="611"/>
      <c r="BJ10" s="611"/>
      <c r="BK10" s="611"/>
      <c r="BL10" s="611"/>
      <c r="BM10" s="611"/>
      <c r="BN10" s="612"/>
      <c r="BO10" s="613">
        <v>1.2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426770</v>
      </c>
      <c r="CS10" s="611"/>
      <c r="CT10" s="611"/>
      <c r="CU10" s="611"/>
      <c r="CV10" s="611"/>
      <c r="CW10" s="611"/>
      <c r="CX10" s="611"/>
      <c r="CY10" s="612"/>
      <c r="CZ10" s="613">
        <v>1</v>
      </c>
      <c r="DA10" s="613"/>
      <c r="DB10" s="613"/>
      <c r="DC10" s="613"/>
      <c r="DD10" s="619">
        <v>112860</v>
      </c>
      <c r="DE10" s="611"/>
      <c r="DF10" s="611"/>
      <c r="DG10" s="611"/>
      <c r="DH10" s="611"/>
      <c r="DI10" s="611"/>
      <c r="DJ10" s="611"/>
      <c r="DK10" s="611"/>
      <c r="DL10" s="611"/>
      <c r="DM10" s="611"/>
      <c r="DN10" s="611"/>
      <c r="DO10" s="611"/>
      <c r="DP10" s="612"/>
      <c r="DQ10" s="619">
        <v>387348</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2519807</v>
      </c>
      <c r="S11" s="611"/>
      <c r="T11" s="611"/>
      <c r="U11" s="611"/>
      <c r="V11" s="611"/>
      <c r="W11" s="611"/>
      <c r="X11" s="611"/>
      <c r="Y11" s="612"/>
      <c r="Z11" s="615">
        <v>5.4</v>
      </c>
      <c r="AA11" s="616"/>
      <c r="AB11" s="616"/>
      <c r="AC11" s="622"/>
      <c r="AD11" s="619">
        <v>2519807</v>
      </c>
      <c r="AE11" s="611"/>
      <c r="AF11" s="611"/>
      <c r="AG11" s="611"/>
      <c r="AH11" s="611"/>
      <c r="AI11" s="611"/>
      <c r="AJ11" s="611"/>
      <c r="AK11" s="612"/>
      <c r="AL11" s="615">
        <v>10.4</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2935845</v>
      </c>
      <c r="BH11" s="611"/>
      <c r="BI11" s="611"/>
      <c r="BJ11" s="611"/>
      <c r="BK11" s="611"/>
      <c r="BL11" s="611"/>
      <c r="BM11" s="611"/>
      <c r="BN11" s="612"/>
      <c r="BO11" s="613">
        <v>13.8</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280228</v>
      </c>
      <c r="CS11" s="611"/>
      <c r="CT11" s="611"/>
      <c r="CU11" s="611"/>
      <c r="CV11" s="611"/>
      <c r="CW11" s="611"/>
      <c r="CX11" s="611"/>
      <c r="CY11" s="612"/>
      <c r="CZ11" s="613">
        <v>0.6</v>
      </c>
      <c r="DA11" s="613"/>
      <c r="DB11" s="613"/>
      <c r="DC11" s="613"/>
      <c r="DD11" s="619">
        <v>93854</v>
      </c>
      <c r="DE11" s="611"/>
      <c r="DF11" s="611"/>
      <c r="DG11" s="611"/>
      <c r="DH11" s="611"/>
      <c r="DI11" s="611"/>
      <c r="DJ11" s="611"/>
      <c r="DK11" s="611"/>
      <c r="DL11" s="611"/>
      <c r="DM11" s="611"/>
      <c r="DN11" s="611"/>
      <c r="DO11" s="611"/>
      <c r="DP11" s="612"/>
      <c r="DQ11" s="619">
        <v>217502</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8995552</v>
      </c>
      <c r="BH12" s="611"/>
      <c r="BI12" s="611"/>
      <c r="BJ12" s="611"/>
      <c r="BK12" s="611"/>
      <c r="BL12" s="611"/>
      <c r="BM12" s="611"/>
      <c r="BN12" s="612"/>
      <c r="BO12" s="613">
        <v>42.4</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4148357</v>
      </c>
      <c r="CS12" s="611"/>
      <c r="CT12" s="611"/>
      <c r="CU12" s="611"/>
      <c r="CV12" s="611"/>
      <c r="CW12" s="611"/>
      <c r="CX12" s="611"/>
      <c r="CY12" s="612"/>
      <c r="CZ12" s="613">
        <v>9.5</v>
      </c>
      <c r="DA12" s="613"/>
      <c r="DB12" s="613"/>
      <c r="DC12" s="613"/>
      <c r="DD12" s="619" t="s">
        <v>122</v>
      </c>
      <c r="DE12" s="611"/>
      <c r="DF12" s="611"/>
      <c r="DG12" s="611"/>
      <c r="DH12" s="611"/>
      <c r="DI12" s="611"/>
      <c r="DJ12" s="611"/>
      <c r="DK12" s="611"/>
      <c r="DL12" s="611"/>
      <c r="DM12" s="611"/>
      <c r="DN12" s="611"/>
      <c r="DO12" s="611"/>
      <c r="DP12" s="612"/>
      <c r="DQ12" s="619">
        <v>1590709</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v>3265</v>
      </c>
      <c r="S13" s="611"/>
      <c r="T13" s="611"/>
      <c r="U13" s="611"/>
      <c r="V13" s="611"/>
      <c r="W13" s="611"/>
      <c r="X13" s="611"/>
      <c r="Y13" s="612"/>
      <c r="Z13" s="613">
        <v>0</v>
      </c>
      <c r="AA13" s="613"/>
      <c r="AB13" s="613"/>
      <c r="AC13" s="613"/>
      <c r="AD13" s="614">
        <v>3265</v>
      </c>
      <c r="AE13" s="614"/>
      <c r="AF13" s="614"/>
      <c r="AG13" s="614"/>
      <c r="AH13" s="614"/>
      <c r="AI13" s="614"/>
      <c r="AJ13" s="614"/>
      <c r="AK13" s="614"/>
      <c r="AL13" s="615">
        <v>0</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8978373</v>
      </c>
      <c r="BH13" s="611"/>
      <c r="BI13" s="611"/>
      <c r="BJ13" s="611"/>
      <c r="BK13" s="611"/>
      <c r="BL13" s="611"/>
      <c r="BM13" s="611"/>
      <c r="BN13" s="612"/>
      <c r="BO13" s="613">
        <v>42.3</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4657082</v>
      </c>
      <c r="CS13" s="611"/>
      <c r="CT13" s="611"/>
      <c r="CU13" s="611"/>
      <c r="CV13" s="611"/>
      <c r="CW13" s="611"/>
      <c r="CX13" s="611"/>
      <c r="CY13" s="612"/>
      <c r="CZ13" s="613">
        <v>10.6</v>
      </c>
      <c r="DA13" s="613"/>
      <c r="DB13" s="613"/>
      <c r="DC13" s="613"/>
      <c r="DD13" s="619">
        <v>1851074</v>
      </c>
      <c r="DE13" s="611"/>
      <c r="DF13" s="611"/>
      <c r="DG13" s="611"/>
      <c r="DH13" s="611"/>
      <c r="DI13" s="611"/>
      <c r="DJ13" s="611"/>
      <c r="DK13" s="611"/>
      <c r="DL13" s="611"/>
      <c r="DM13" s="611"/>
      <c r="DN13" s="611"/>
      <c r="DO13" s="611"/>
      <c r="DP13" s="612"/>
      <c r="DQ13" s="619">
        <v>3407560</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233039</v>
      </c>
      <c r="BH14" s="611"/>
      <c r="BI14" s="611"/>
      <c r="BJ14" s="611"/>
      <c r="BK14" s="611"/>
      <c r="BL14" s="611"/>
      <c r="BM14" s="611"/>
      <c r="BN14" s="612"/>
      <c r="BO14" s="613">
        <v>1.1000000000000001</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1321756</v>
      </c>
      <c r="CS14" s="611"/>
      <c r="CT14" s="611"/>
      <c r="CU14" s="611"/>
      <c r="CV14" s="611"/>
      <c r="CW14" s="611"/>
      <c r="CX14" s="611"/>
      <c r="CY14" s="612"/>
      <c r="CZ14" s="613">
        <v>3</v>
      </c>
      <c r="DA14" s="613"/>
      <c r="DB14" s="613"/>
      <c r="DC14" s="613"/>
      <c r="DD14" s="619">
        <v>258836</v>
      </c>
      <c r="DE14" s="611"/>
      <c r="DF14" s="611"/>
      <c r="DG14" s="611"/>
      <c r="DH14" s="611"/>
      <c r="DI14" s="611"/>
      <c r="DJ14" s="611"/>
      <c r="DK14" s="611"/>
      <c r="DL14" s="611"/>
      <c r="DM14" s="611"/>
      <c r="DN14" s="611"/>
      <c r="DO14" s="611"/>
      <c r="DP14" s="612"/>
      <c r="DQ14" s="619">
        <v>1210721</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63652</v>
      </c>
      <c r="S15" s="611"/>
      <c r="T15" s="611"/>
      <c r="U15" s="611"/>
      <c r="V15" s="611"/>
      <c r="W15" s="611"/>
      <c r="X15" s="611"/>
      <c r="Y15" s="612"/>
      <c r="Z15" s="613">
        <v>0.1</v>
      </c>
      <c r="AA15" s="613"/>
      <c r="AB15" s="613"/>
      <c r="AC15" s="613"/>
      <c r="AD15" s="614">
        <v>63652</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533026</v>
      </c>
      <c r="BH15" s="611"/>
      <c r="BI15" s="611"/>
      <c r="BJ15" s="611"/>
      <c r="BK15" s="611"/>
      <c r="BL15" s="611"/>
      <c r="BM15" s="611"/>
      <c r="BN15" s="612"/>
      <c r="BO15" s="613">
        <v>2.5</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6060155</v>
      </c>
      <c r="CS15" s="611"/>
      <c r="CT15" s="611"/>
      <c r="CU15" s="611"/>
      <c r="CV15" s="611"/>
      <c r="CW15" s="611"/>
      <c r="CX15" s="611"/>
      <c r="CY15" s="612"/>
      <c r="CZ15" s="613">
        <v>13.8</v>
      </c>
      <c r="DA15" s="613"/>
      <c r="DB15" s="613"/>
      <c r="DC15" s="613"/>
      <c r="DD15" s="619">
        <v>1179397</v>
      </c>
      <c r="DE15" s="611"/>
      <c r="DF15" s="611"/>
      <c r="DG15" s="611"/>
      <c r="DH15" s="611"/>
      <c r="DI15" s="611"/>
      <c r="DJ15" s="611"/>
      <c r="DK15" s="611"/>
      <c r="DL15" s="611"/>
      <c r="DM15" s="611"/>
      <c r="DN15" s="611"/>
      <c r="DO15" s="611"/>
      <c r="DP15" s="612"/>
      <c r="DQ15" s="619">
        <v>4403508</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491730</v>
      </c>
      <c r="S16" s="611"/>
      <c r="T16" s="611"/>
      <c r="U16" s="611"/>
      <c r="V16" s="611"/>
      <c r="W16" s="611"/>
      <c r="X16" s="611"/>
      <c r="Y16" s="612"/>
      <c r="Z16" s="613">
        <v>1.1000000000000001</v>
      </c>
      <c r="AA16" s="613"/>
      <c r="AB16" s="613"/>
      <c r="AC16" s="613"/>
      <c r="AD16" s="614">
        <v>491730</v>
      </c>
      <c r="AE16" s="614"/>
      <c r="AF16" s="614"/>
      <c r="AG16" s="614"/>
      <c r="AH16" s="614"/>
      <c r="AI16" s="614"/>
      <c r="AJ16" s="614"/>
      <c r="AK16" s="614"/>
      <c r="AL16" s="615">
        <v>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606000</v>
      </c>
      <c r="S17" s="611"/>
      <c r="T17" s="611"/>
      <c r="U17" s="611"/>
      <c r="V17" s="611"/>
      <c r="W17" s="611"/>
      <c r="X17" s="611"/>
      <c r="Y17" s="612"/>
      <c r="Z17" s="613">
        <v>1.3</v>
      </c>
      <c r="AA17" s="613"/>
      <c r="AB17" s="613"/>
      <c r="AC17" s="613"/>
      <c r="AD17" s="614">
        <v>606000</v>
      </c>
      <c r="AE17" s="614"/>
      <c r="AF17" s="614"/>
      <c r="AG17" s="614"/>
      <c r="AH17" s="614"/>
      <c r="AI17" s="614"/>
      <c r="AJ17" s="614"/>
      <c r="AK17" s="614"/>
      <c r="AL17" s="615">
        <v>2.5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1089019</v>
      </c>
      <c r="CS17" s="611"/>
      <c r="CT17" s="611"/>
      <c r="CU17" s="611"/>
      <c r="CV17" s="611"/>
      <c r="CW17" s="611"/>
      <c r="CX17" s="611"/>
      <c r="CY17" s="612"/>
      <c r="CZ17" s="613">
        <v>2.5</v>
      </c>
      <c r="DA17" s="613"/>
      <c r="DB17" s="613"/>
      <c r="DC17" s="613"/>
      <c r="DD17" s="619" t="s">
        <v>122</v>
      </c>
      <c r="DE17" s="611"/>
      <c r="DF17" s="611"/>
      <c r="DG17" s="611"/>
      <c r="DH17" s="611"/>
      <c r="DI17" s="611"/>
      <c r="DJ17" s="611"/>
      <c r="DK17" s="611"/>
      <c r="DL17" s="611"/>
      <c r="DM17" s="611"/>
      <c r="DN17" s="611"/>
      <c r="DO17" s="611"/>
      <c r="DP17" s="612"/>
      <c r="DQ17" s="619">
        <v>1074430</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118672</v>
      </c>
      <c r="S18" s="611"/>
      <c r="T18" s="611"/>
      <c r="U18" s="611"/>
      <c r="V18" s="611"/>
      <c r="W18" s="611"/>
      <c r="X18" s="611"/>
      <c r="Y18" s="612"/>
      <c r="Z18" s="613">
        <v>0.3</v>
      </c>
      <c r="AA18" s="613"/>
      <c r="AB18" s="613"/>
      <c r="AC18" s="613"/>
      <c r="AD18" s="614">
        <v>118672</v>
      </c>
      <c r="AE18" s="614"/>
      <c r="AF18" s="614"/>
      <c r="AG18" s="614"/>
      <c r="AH18" s="614"/>
      <c r="AI18" s="614"/>
      <c r="AJ18" s="614"/>
      <c r="AK18" s="614"/>
      <c r="AL18" s="615">
        <v>0.5</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465858</v>
      </c>
      <c r="S19" s="611"/>
      <c r="T19" s="611"/>
      <c r="U19" s="611"/>
      <c r="V19" s="611"/>
      <c r="W19" s="611"/>
      <c r="X19" s="611"/>
      <c r="Y19" s="612"/>
      <c r="Z19" s="613">
        <v>1</v>
      </c>
      <c r="AA19" s="613"/>
      <c r="AB19" s="613"/>
      <c r="AC19" s="613"/>
      <c r="AD19" s="614">
        <v>465858</v>
      </c>
      <c r="AE19" s="614"/>
      <c r="AF19" s="614"/>
      <c r="AG19" s="614"/>
      <c r="AH19" s="614"/>
      <c r="AI19" s="614"/>
      <c r="AJ19" s="614"/>
      <c r="AK19" s="614"/>
      <c r="AL19" s="615">
        <v>1.9</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1447108</v>
      </c>
      <c r="BH19" s="611"/>
      <c r="BI19" s="611"/>
      <c r="BJ19" s="611"/>
      <c r="BK19" s="611"/>
      <c r="BL19" s="611"/>
      <c r="BM19" s="611"/>
      <c r="BN19" s="612"/>
      <c r="BO19" s="613">
        <v>6.8</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21470</v>
      </c>
      <c r="S20" s="611"/>
      <c r="T20" s="611"/>
      <c r="U20" s="611"/>
      <c r="V20" s="611"/>
      <c r="W20" s="611"/>
      <c r="X20" s="611"/>
      <c r="Y20" s="612"/>
      <c r="Z20" s="613">
        <v>0</v>
      </c>
      <c r="AA20" s="613"/>
      <c r="AB20" s="613"/>
      <c r="AC20" s="613"/>
      <c r="AD20" s="614">
        <v>21470</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1447108</v>
      </c>
      <c r="BH20" s="611"/>
      <c r="BI20" s="611"/>
      <c r="BJ20" s="611"/>
      <c r="BK20" s="611"/>
      <c r="BL20" s="611"/>
      <c r="BM20" s="611"/>
      <c r="BN20" s="612"/>
      <c r="BO20" s="613">
        <v>6.8</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43871479</v>
      </c>
      <c r="CS20" s="611"/>
      <c r="CT20" s="611"/>
      <c r="CU20" s="611"/>
      <c r="CV20" s="611"/>
      <c r="CW20" s="611"/>
      <c r="CX20" s="611"/>
      <c r="CY20" s="612"/>
      <c r="CZ20" s="613">
        <v>100</v>
      </c>
      <c r="DA20" s="613"/>
      <c r="DB20" s="613"/>
      <c r="DC20" s="613"/>
      <c r="DD20" s="619">
        <v>4489497</v>
      </c>
      <c r="DE20" s="611"/>
      <c r="DF20" s="611"/>
      <c r="DG20" s="611"/>
      <c r="DH20" s="611"/>
      <c r="DI20" s="611"/>
      <c r="DJ20" s="611"/>
      <c r="DK20" s="611"/>
      <c r="DL20" s="611"/>
      <c r="DM20" s="611"/>
      <c r="DN20" s="611"/>
      <c r="DO20" s="611"/>
      <c r="DP20" s="612"/>
      <c r="DQ20" s="619">
        <v>30061642</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85118</v>
      </c>
      <c r="S21" s="611"/>
      <c r="T21" s="611"/>
      <c r="U21" s="611"/>
      <c r="V21" s="611"/>
      <c r="W21" s="611"/>
      <c r="X21" s="611"/>
      <c r="Y21" s="612"/>
      <c r="Z21" s="613">
        <v>0.2</v>
      </c>
      <c r="AA21" s="613"/>
      <c r="AB21" s="613"/>
      <c r="AC21" s="613"/>
      <c r="AD21" s="614" t="s">
        <v>122</v>
      </c>
      <c r="AE21" s="614"/>
      <c r="AF21" s="614"/>
      <c r="AG21" s="614"/>
      <c r="AH21" s="614"/>
      <c r="AI21" s="614"/>
      <c r="AJ21" s="614"/>
      <c r="AK21" s="614"/>
      <c r="AL21" s="615" t="s">
        <v>122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10637</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85118</v>
      </c>
      <c r="S23" s="611"/>
      <c r="T23" s="611"/>
      <c r="U23" s="611"/>
      <c r="V23" s="611"/>
      <c r="W23" s="611"/>
      <c r="X23" s="611"/>
      <c r="Y23" s="612"/>
      <c r="Z23" s="613">
        <v>0.2</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1436471</v>
      </c>
      <c r="BH23" s="611"/>
      <c r="BI23" s="611"/>
      <c r="BJ23" s="611"/>
      <c r="BK23" s="611"/>
      <c r="BL23" s="611"/>
      <c r="BM23" s="611"/>
      <c r="BN23" s="612"/>
      <c r="BO23" s="613">
        <v>6.8</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17867736</v>
      </c>
      <c r="CS24" s="600"/>
      <c r="CT24" s="600"/>
      <c r="CU24" s="600"/>
      <c r="CV24" s="600"/>
      <c r="CW24" s="600"/>
      <c r="CX24" s="600"/>
      <c r="CY24" s="601"/>
      <c r="CZ24" s="604">
        <v>40.700000000000003</v>
      </c>
      <c r="DA24" s="605"/>
      <c r="DB24" s="605"/>
      <c r="DC24" s="621"/>
      <c r="DD24" s="645">
        <v>11059377</v>
      </c>
      <c r="DE24" s="600"/>
      <c r="DF24" s="600"/>
      <c r="DG24" s="600"/>
      <c r="DH24" s="600"/>
      <c r="DI24" s="600"/>
      <c r="DJ24" s="600"/>
      <c r="DK24" s="601"/>
      <c r="DL24" s="645">
        <v>10590573</v>
      </c>
      <c r="DM24" s="600"/>
      <c r="DN24" s="600"/>
      <c r="DO24" s="600"/>
      <c r="DP24" s="600"/>
      <c r="DQ24" s="600"/>
      <c r="DR24" s="600"/>
      <c r="DS24" s="600"/>
      <c r="DT24" s="600"/>
      <c r="DU24" s="600"/>
      <c r="DV24" s="601"/>
      <c r="DW24" s="604">
        <v>43.5</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25705355</v>
      </c>
      <c r="S25" s="611"/>
      <c r="T25" s="611"/>
      <c r="U25" s="611"/>
      <c r="V25" s="611"/>
      <c r="W25" s="611"/>
      <c r="X25" s="611"/>
      <c r="Y25" s="612"/>
      <c r="Z25" s="613">
        <v>55.4</v>
      </c>
      <c r="AA25" s="613"/>
      <c r="AB25" s="613"/>
      <c r="AC25" s="613"/>
      <c r="AD25" s="614">
        <v>24183766</v>
      </c>
      <c r="AE25" s="614"/>
      <c r="AF25" s="614"/>
      <c r="AG25" s="614"/>
      <c r="AH25" s="614"/>
      <c r="AI25" s="614"/>
      <c r="AJ25" s="614"/>
      <c r="AK25" s="614"/>
      <c r="AL25" s="615">
        <v>99.4</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7063676</v>
      </c>
      <c r="CS25" s="642"/>
      <c r="CT25" s="642"/>
      <c r="CU25" s="642"/>
      <c r="CV25" s="642"/>
      <c r="CW25" s="642"/>
      <c r="CX25" s="642"/>
      <c r="CY25" s="643"/>
      <c r="CZ25" s="615">
        <v>16.100000000000001</v>
      </c>
      <c r="DA25" s="640"/>
      <c r="DB25" s="640"/>
      <c r="DC25" s="644"/>
      <c r="DD25" s="619">
        <v>6388248</v>
      </c>
      <c r="DE25" s="642"/>
      <c r="DF25" s="642"/>
      <c r="DG25" s="642"/>
      <c r="DH25" s="642"/>
      <c r="DI25" s="642"/>
      <c r="DJ25" s="642"/>
      <c r="DK25" s="643"/>
      <c r="DL25" s="619">
        <v>6347791</v>
      </c>
      <c r="DM25" s="642"/>
      <c r="DN25" s="642"/>
      <c r="DO25" s="642"/>
      <c r="DP25" s="642"/>
      <c r="DQ25" s="642"/>
      <c r="DR25" s="642"/>
      <c r="DS25" s="642"/>
      <c r="DT25" s="642"/>
      <c r="DU25" s="642"/>
      <c r="DV25" s="643"/>
      <c r="DW25" s="615">
        <v>26.1</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9752</v>
      </c>
      <c r="S26" s="611"/>
      <c r="T26" s="611"/>
      <c r="U26" s="611"/>
      <c r="V26" s="611"/>
      <c r="W26" s="611"/>
      <c r="X26" s="611"/>
      <c r="Y26" s="612"/>
      <c r="Z26" s="613">
        <v>0</v>
      </c>
      <c r="AA26" s="613"/>
      <c r="AB26" s="613"/>
      <c r="AC26" s="613"/>
      <c r="AD26" s="614">
        <v>9752</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3911164</v>
      </c>
      <c r="CS26" s="611"/>
      <c r="CT26" s="611"/>
      <c r="CU26" s="611"/>
      <c r="CV26" s="611"/>
      <c r="CW26" s="611"/>
      <c r="CX26" s="611"/>
      <c r="CY26" s="612"/>
      <c r="CZ26" s="615">
        <v>8.9</v>
      </c>
      <c r="DA26" s="640"/>
      <c r="DB26" s="640"/>
      <c r="DC26" s="644"/>
      <c r="DD26" s="619">
        <v>3588433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135963</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21217326</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9715041</v>
      </c>
      <c r="CS27" s="642"/>
      <c r="CT27" s="642"/>
      <c r="CU27" s="642"/>
      <c r="CV27" s="642"/>
      <c r="CW27" s="642"/>
      <c r="CX27" s="642"/>
      <c r="CY27" s="643"/>
      <c r="CZ27" s="615">
        <v>22.1</v>
      </c>
      <c r="DA27" s="640"/>
      <c r="DB27" s="640"/>
      <c r="DC27" s="644"/>
      <c r="DD27" s="619">
        <v>3596699</v>
      </c>
      <c r="DE27" s="642"/>
      <c r="DF27" s="642"/>
      <c r="DG27" s="642"/>
      <c r="DH27" s="642"/>
      <c r="DI27" s="642"/>
      <c r="DJ27" s="642"/>
      <c r="DK27" s="643"/>
      <c r="DL27" s="619">
        <v>3168352</v>
      </c>
      <c r="DM27" s="642"/>
      <c r="DN27" s="642"/>
      <c r="DO27" s="642"/>
      <c r="DP27" s="642"/>
      <c r="DQ27" s="642"/>
      <c r="DR27" s="642"/>
      <c r="DS27" s="642"/>
      <c r="DT27" s="642"/>
      <c r="DU27" s="642"/>
      <c r="DV27" s="643"/>
      <c r="DW27" s="615">
        <v>13</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395601</v>
      </c>
      <c r="S28" s="611"/>
      <c r="T28" s="611"/>
      <c r="U28" s="611"/>
      <c r="V28" s="611"/>
      <c r="W28" s="611"/>
      <c r="X28" s="611"/>
      <c r="Y28" s="612"/>
      <c r="Z28" s="613">
        <v>0.9</v>
      </c>
      <c r="AA28" s="613"/>
      <c r="AB28" s="613"/>
      <c r="AC28" s="613"/>
      <c r="AD28" s="614">
        <v>59148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1089019</v>
      </c>
      <c r="CS28" s="611"/>
      <c r="CT28" s="611"/>
      <c r="CU28" s="611"/>
      <c r="CV28" s="611"/>
      <c r="CW28" s="611"/>
      <c r="CX28" s="611"/>
      <c r="CY28" s="612"/>
      <c r="CZ28" s="615">
        <v>2.5</v>
      </c>
      <c r="DA28" s="640"/>
      <c r="DB28" s="640"/>
      <c r="DC28" s="644"/>
      <c r="DD28" s="619">
        <v>1074430</v>
      </c>
      <c r="DE28" s="611"/>
      <c r="DF28" s="611"/>
      <c r="DG28" s="611"/>
      <c r="DH28" s="611"/>
      <c r="DI28" s="611"/>
      <c r="DJ28" s="611"/>
      <c r="DK28" s="612"/>
      <c r="DL28" s="619">
        <v>1074430</v>
      </c>
      <c r="DM28" s="611"/>
      <c r="DN28" s="611"/>
      <c r="DO28" s="611"/>
      <c r="DP28" s="611"/>
      <c r="DQ28" s="611"/>
      <c r="DR28" s="611"/>
      <c r="DS28" s="611"/>
      <c r="DT28" s="611"/>
      <c r="DU28" s="611"/>
      <c r="DV28" s="612"/>
      <c r="DW28" s="615">
        <v>4.4000000000000004</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142725</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1089019</v>
      </c>
      <c r="CS29" s="642"/>
      <c r="CT29" s="642"/>
      <c r="CU29" s="642"/>
      <c r="CV29" s="642"/>
      <c r="CW29" s="642"/>
      <c r="CX29" s="642"/>
      <c r="CY29" s="643"/>
      <c r="CZ29" s="615">
        <v>2.5</v>
      </c>
      <c r="DA29" s="640"/>
      <c r="DB29" s="640"/>
      <c r="DC29" s="644"/>
      <c r="DD29" s="619">
        <v>1074430</v>
      </c>
      <c r="DE29" s="642"/>
      <c r="DF29" s="642"/>
      <c r="DG29" s="642"/>
      <c r="DH29" s="642"/>
      <c r="DI29" s="642"/>
      <c r="DJ29" s="642"/>
      <c r="DK29" s="643"/>
      <c r="DL29" s="619">
        <v>1074430</v>
      </c>
      <c r="DM29" s="642"/>
      <c r="DN29" s="642"/>
      <c r="DO29" s="642"/>
      <c r="DP29" s="642"/>
      <c r="DQ29" s="642"/>
      <c r="DR29" s="642"/>
      <c r="DS29" s="642"/>
      <c r="DT29" s="642"/>
      <c r="DU29" s="642"/>
      <c r="DV29" s="643"/>
      <c r="DW29" s="615">
        <v>4.4000000000000004</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6616662</v>
      </c>
      <c r="S30" s="611"/>
      <c r="T30" s="611"/>
      <c r="U30" s="611"/>
      <c r="V30" s="611"/>
      <c r="W30" s="611"/>
      <c r="X30" s="611"/>
      <c r="Y30" s="612"/>
      <c r="Z30" s="613">
        <v>14.3</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1035899</v>
      </c>
      <c r="CS30" s="611"/>
      <c r="CT30" s="611"/>
      <c r="CU30" s="611"/>
      <c r="CV30" s="611"/>
      <c r="CW30" s="611"/>
      <c r="CX30" s="611"/>
      <c r="CY30" s="612"/>
      <c r="CZ30" s="615">
        <v>2.4</v>
      </c>
      <c r="DA30" s="640"/>
      <c r="DB30" s="640"/>
      <c r="DC30" s="644"/>
      <c r="DD30" s="619">
        <v>1021310</v>
      </c>
      <c r="DE30" s="611"/>
      <c r="DF30" s="611"/>
      <c r="DG30" s="611"/>
      <c r="DH30" s="611"/>
      <c r="DI30" s="611"/>
      <c r="DJ30" s="611"/>
      <c r="DK30" s="612"/>
      <c r="DL30" s="619">
        <v>1021310</v>
      </c>
      <c r="DM30" s="611"/>
      <c r="DN30" s="611"/>
      <c r="DO30" s="611"/>
      <c r="DP30" s="611"/>
      <c r="DQ30" s="611"/>
      <c r="DR30" s="611"/>
      <c r="DS30" s="611"/>
      <c r="DT30" s="611"/>
      <c r="DU30" s="611"/>
      <c r="DV30" s="612"/>
      <c r="DW30" s="615">
        <v>4.2</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99.9</v>
      </c>
      <c r="BH31" s="654"/>
      <c r="BI31" s="654"/>
      <c r="BJ31" s="654"/>
      <c r="BK31" s="654"/>
      <c r="BL31" s="654"/>
      <c r="BM31" s="605">
        <v>99.6</v>
      </c>
      <c r="BN31" s="654"/>
      <c r="BO31" s="654"/>
      <c r="BP31" s="654"/>
      <c r="BQ31" s="655"/>
      <c r="BR31" s="666">
        <v>99.8</v>
      </c>
      <c r="BS31" s="654"/>
      <c r="BT31" s="654"/>
      <c r="BU31" s="654"/>
      <c r="BV31" s="654"/>
      <c r="BW31" s="654"/>
      <c r="BX31" s="605">
        <v>99.5</v>
      </c>
      <c r="BY31" s="654"/>
      <c r="BZ31" s="654"/>
      <c r="CA31" s="654"/>
      <c r="CB31" s="655"/>
      <c r="CD31" s="648"/>
      <c r="CE31" s="649"/>
      <c r="CF31" s="607" t="s">
        <v>301</v>
      </c>
      <c r="CG31" s="608"/>
      <c r="CH31" s="608"/>
      <c r="CI31" s="608"/>
      <c r="CJ31" s="608"/>
      <c r="CK31" s="608"/>
      <c r="CL31" s="608"/>
      <c r="CM31" s="608"/>
      <c r="CN31" s="608"/>
      <c r="CO31" s="608"/>
      <c r="CP31" s="608"/>
      <c r="CQ31" s="609"/>
      <c r="CR31" s="610">
        <v>53120</v>
      </c>
      <c r="CS31" s="642"/>
      <c r="CT31" s="642"/>
      <c r="CU31" s="642"/>
      <c r="CV31" s="642"/>
      <c r="CW31" s="642"/>
      <c r="CX31" s="642"/>
      <c r="CY31" s="643"/>
      <c r="CZ31" s="615">
        <v>0.1</v>
      </c>
      <c r="DA31" s="640"/>
      <c r="DB31" s="640"/>
      <c r="DC31" s="644"/>
      <c r="DD31" s="619">
        <v>53120</v>
      </c>
      <c r="DE31" s="642"/>
      <c r="DF31" s="642"/>
      <c r="DG31" s="642"/>
      <c r="DH31" s="642"/>
      <c r="DI31" s="642"/>
      <c r="DJ31" s="642"/>
      <c r="DK31" s="643"/>
      <c r="DL31" s="619">
        <v>53120</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2755373</v>
      </c>
      <c r="S32" s="611"/>
      <c r="T32" s="611"/>
      <c r="U32" s="611"/>
      <c r="V32" s="611"/>
      <c r="W32" s="611"/>
      <c r="X32" s="611"/>
      <c r="Y32" s="612"/>
      <c r="Z32" s="613">
        <v>5.9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99.8</v>
      </c>
      <c r="BH32" s="642"/>
      <c r="BI32" s="642"/>
      <c r="BJ32" s="642"/>
      <c r="BK32" s="642"/>
      <c r="BL32" s="642"/>
      <c r="BM32" s="616">
        <v>99.4</v>
      </c>
      <c r="BN32" s="642"/>
      <c r="BO32" s="642"/>
      <c r="BP32" s="642"/>
      <c r="BQ32" s="665"/>
      <c r="BR32" s="667">
        <v>99.6</v>
      </c>
      <c r="BS32" s="642"/>
      <c r="BT32" s="642"/>
      <c r="BU32" s="642"/>
      <c r="BV32" s="642"/>
      <c r="BW32" s="642"/>
      <c r="BX32" s="616">
        <v>99.1</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113380</v>
      </c>
      <c r="S33" s="611"/>
      <c r="T33" s="611"/>
      <c r="U33" s="611"/>
      <c r="V33" s="611"/>
      <c r="W33" s="611"/>
      <c r="X33" s="611"/>
      <c r="Y33" s="612"/>
      <c r="Z33" s="613">
        <v>0.2</v>
      </c>
      <c r="AA33" s="613"/>
      <c r="AB33" s="613"/>
      <c r="AC33" s="613"/>
      <c r="AD33" s="614">
        <v>26215</v>
      </c>
      <c r="AE33" s="614"/>
      <c r="AF33" s="614"/>
      <c r="AG33" s="614"/>
      <c r="AH33" s="614"/>
      <c r="AI33" s="614"/>
      <c r="AJ33" s="614"/>
      <c r="AK33" s="614"/>
      <c r="AL33" s="615">
        <v>0.1</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99.9</v>
      </c>
      <c r="BH33" s="669"/>
      <c r="BI33" s="669"/>
      <c r="BJ33" s="669"/>
      <c r="BK33" s="669"/>
      <c r="BL33" s="669"/>
      <c r="BM33" s="670">
        <v>99.8</v>
      </c>
      <c r="BN33" s="669"/>
      <c r="BO33" s="669"/>
      <c r="BP33" s="669"/>
      <c r="BQ33" s="671"/>
      <c r="BR33" s="668">
        <v>99.9</v>
      </c>
      <c r="BS33" s="669"/>
      <c r="BT33" s="669"/>
      <c r="BU33" s="669"/>
      <c r="BV33" s="669"/>
      <c r="BW33" s="669"/>
      <c r="BX33" s="670">
        <v>99.9</v>
      </c>
      <c r="BY33" s="669"/>
      <c r="BZ33" s="669"/>
      <c r="CA33" s="669"/>
      <c r="CB33" s="671"/>
      <c r="CD33" s="607" t="s">
        <v>308</v>
      </c>
      <c r="CE33" s="608"/>
      <c r="CF33" s="608"/>
      <c r="CG33" s="608"/>
      <c r="CH33" s="608"/>
      <c r="CI33" s="608"/>
      <c r="CJ33" s="608"/>
      <c r="CK33" s="608"/>
      <c r="CL33" s="608"/>
      <c r="CM33" s="608"/>
      <c r="CN33" s="608"/>
      <c r="CO33" s="608"/>
      <c r="CP33" s="608"/>
      <c r="CQ33" s="609"/>
      <c r="CR33" s="610">
        <v>21514246</v>
      </c>
      <c r="CS33" s="642"/>
      <c r="CT33" s="642"/>
      <c r="CU33" s="642"/>
      <c r="CV33" s="642"/>
      <c r="CW33" s="642"/>
      <c r="CX33" s="642"/>
      <c r="CY33" s="643"/>
      <c r="CZ33" s="615">
        <v>49</v>
      </c>
      <c r="DA33" s="640"/>
      <c r="DB33" s="640"/>
      <c r="DC33" s="644"/>
      <c r="DD33" s="619">
        <v>16836865</v>
      </c>
      <c r="DE33" s="642"/>
      <c r="DF33" s="642"/>
      <c r="DG33" s="642"/>
      <c r="DH33" s="642"/>
      <c r="DI33" s="642"/>
      <c r="DJ33" s="642"/>
      <c r="DK33" s="643"/>
      <c r="DL33" s="619">
        <v>9733644</v>
      </c>
      <c r="DM33" s="642"/>
      <c r="DN33" s="642"/>
      <c r="DO33" s="642"/>
      <c r="DP33" s="642"/>
      <c r="DQ33" s="642"/>
      <c r="DR33" s="642"/>
      <c r="DS33" s="642"/>
      <c r="DT33" s="642"/>
      <c r="DU33" s="642"/>
      <c r="DV33" s="643"/>
      <c r="DW33" s="615">
        <v>40</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2305644</v>
      </c>
      <c r="S34" s="611"/>
      <c r="T34" s="611"/>
      <c r="U34" s="611"/>
      <c r="V34" s="611"/>
      <c r="W34" s="611"/>
      <c r="X34" s="611"/>
      <c r="Y34" s="612"/>
      <c r="Z34" s="613">
        <v>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7722237</v>
      </c>
      <c r="CS34" s="611"/>
      <c r="CT34" s="611"/>
      <c r="CU34" s="611"/>
      <c r="CV34" s="611"/>
      <c r="CW34" s="611"/>
      <c r="CX34" s="611"/>
      <c r="CY34" s="612"/>
      <c r="CZ34" s="615">
        <v>17.600000000000001</v>
      </c>
      <c r="DA34" s="640"/>
      <c r="DB34" s="640"/>
      <c r="DC34" s="644"/>
      <c r="DD34" s="619">
        <v>6407554</v>
      </c>
      <c r="DE34" s="611"/>
      <c r="DF34" s="611"/>
      <c r="DG34" s="611"/>
      <c r="DH34" s="611"/>
      <c r="DI34" s="611"/>
      <c r="DJ34" s="611"/>
      <c r="DK34" s="612"/>
      <c r="DL34" s="619">
        <v>4861527</v>
      </c>
      <c r="DM34" s="611"/>
      <c r="DN34" s="611"/>
      <c r="DO34" s="611"/>
      <c r="DP34" s="611"/>
      <c r="DQ34" s="611"/>
      <c r="DR34" s="611"/>
      <c r="DS34" s="611"/>
      <c r="DT34" s="611"/>
      <c r="DU34" s="611"/>
      <c r="DV34" s="612"/>
      <c r="DW34" s="615">
        <v>20</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3565051</v>
      </c>
      <c r="S35" s="611"/>
      <c r="T35" s="611"/>
      <c r="U35" s="611"/>
      <c r="V35" s="611"/>
      <c r="W35" s="611"/>
      <c r="X35" s="611"/>
      <c r="Y35" s="612"/>
      <c r="Z35" s="613">
        <v>7.7</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548875</v>
      </c>
      <c r="CS35" s="642"/>
      <c r="CT35" s="642"/>
      <c r="CU35" s="642"/>
      <c r="CV35" s="642"/>
      <c r="CW35" s="642"/>
      <c r="CX35" s="642"/>
      <c r="CY35" s="643"/>
      <c r="CZ35" s="615">
        <v>1.3</v>
      </c>
      <c r="DA35" s="640"/>
      <c r="DB35" s="640"/>
      <c r="DC35" s="644"/>
      <c r="DD35" s="619">
        <v>492273</v>
      </c>
      <c r="DE35" s="642"/>
      <c r="DF35" s="642"/>
      <c r="DG35" s="642"/>
      <c r="DH35" s="642"/>
      <c r="DI35" s="642"/>
      <c r="DJ35" s="642"/>
      <c r="DK35" s="643"/>
      <c r="DL35" s="619">
        <v>487086</v>
      </c>
      <c r="DM35" s="642"/>
      <c r="DN35" s="642"/>
      <c r="DO35" s="642"/>
      <c r="DP35" s="642"/>
      <c r="DQ35" s="642"/>
      <c r="DR35" s="642"/>
      <c r="DS35" s="642"/>
      <c r="DT35" s="642"/>
      <c r="DU35" s="642"/>
      <c r="DV35" s="643"/>
      <c r="DW35" s="615">
        <v>2</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2644101</v>
      </c>
      <c r="S36" s="611"/>
      <c r="T36" s="611"/>
      <c r="U36" s="611"/>
      <c r="V36" s="611"/>
      <c r="W36" s="611"/>
      <c r="X36" s="611"/>
      <c r="Y36" s="612"/>
      <c r="Z36" s="613">
        <v>5.7</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2760690</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75792</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5312358</v>
      </c>
      <c r="CS36" s="611"/>
      <c r="CT36" s="611"/>
      <c r="CU36" s="611"/>
      <c r="CV36" s="611"/>
      <c r="CW36" s="611"/>
      <c r="CX36" s="611"/>
      <c r="CY36" s="612"/>
      <c r="CZ36" s="615">
        <v>12.1</v>
      </c>
      <c r="DA36" s="640"/>
      <c r="DB36" s="640"/>
      <c r="DC36" s="644"/>
      <c r="DD36" s="619">
        <v>4806596</v>
      </c>
      <c r="DE36" s="611"/>
      <c r="DF36" s="611"/>
      <c r="DG36" s="611"/>
      <c r="DH36" s="611"/>
      <c r="DI36" s="611"/>
      <c r="DJ36" s="611"/>
      <c r="DK36" s="612"/>
      <c r="DL36" s="619">
        <v>2977977</v>
      </c>
      <c r="DM36" s="611"/>
      <c r="DN36" s="611"/>
      <c r="DO36" s="611"/>
      <c r="DP36" s="611"/>
      <c r="DQ36" s="611"/>
      <c r="DR36" s="611"/>
      <c r="DS36" s="611"/>
      <c r="DT36" s="611"/>
      <c r="DU36" s="611"/>
      <c r="DV36" s="612"/>
      <c r="DW36" s="615">
        <v>12.2</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1341654</v>
      </c>
      <c r="S37" s="611"/>
      <c r="T37" s="611"/>
      <c r="U37" s="611"/>
      <c r="V37" s="611"/>
      <c r="W37" s="611"/>
      <c r="X37" s="611"/>
      <c r="Y37" s="612"/>
      <c r="Z37" s="613">
        <v>2.9</v>
      </c>
      <c r="AA37" s="613"/>
      <c r="AB37" s="613"/>
      <c r="AC37" s="613"/>
      <c r="AD37" s="614">
        <v>60122</v>
      </c>
      <c r="AE37" s="614"/>
      <c r="AF37" s="614"/>
      <c r="AG37" s="614"/>
      <c r="AH37" s="614"/>
      <c r="AI37" s="614"/>
      <c r="AJ37" s="614"/>
      <c r="AK37" s="614"/>
      <c r="AL37" s="615">
        <v>0.2</v>
      </c>
      <c r="AM37" s="616"/>
      <c r="AN37" s="616"/>
      <c r="AO37" s="617"/>
      <c r="AQ37" s="673" t="s">
        <v>320</v>
      </c>
      <c r="AR37" s="674"/>
      <c r="AS37" s="674"/>
      <c r="AT37" s="674"/>
      <c r="AU37" s="674"/>
      <c r="AV37" s="674"/>
      <c r="AW37" s="674"/>
      <c r="AX37" s="674"/>
      <c r="AY37" s="675"/>
      <c r="AZ37" s="610">
        <v>868773</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-235137</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2058394</v>
      </c>
      <c r="CS37" s="642"/>
      <c r="CT37" s="642"/>
      <c r="CU37" s="642"/>
      <c r="CV37" s="642"/>
      <c r="CW37" s="642"/>
      <c r="CX37" s="642"/>
      <c r="CY37" s="643"/>
      <c r="CZ37" s="615">
        <v>4.7</v>
      </c>
      <c r="DA37" s="640"/>
      <c r="DB37" s="640"/>
      <c r="DC37" s="644"/>
      <c r="DD37" s="619">
        <v>2058394</v>
      </c>
      <c r="DE37" s="642"/>
      <c r="DF37" s="642"/>
      <c r="DG37" s="642"/>
      <c r="DH37" s="642"/>
      <c r="DI37" s="642"/>
      <c r="DJ37" s="642"/>
      <c r="DK37" s="643"/>
      <c r="DL37" s="619">
        <v>1958788</v>
      </c>
      <c r="DM37" s="642"/>
      <c r="DN37" s="642"/>
      <c r="DO37" s="642"/>
      <c r="DP37" s="642"/>
      <c r="DQ37" s="642"/>
      <c r="DR37" s="642"/>
      <c r="DS37" s="642"/>
      <c r="DT37" s="642"/>
      <c r="DU37" s="642"/>
      <c r="DV37" s="643"/>
      <c r="DW37" s="615">
        <v>8</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686600</v>
      </c>
      <c r="S38" s="611"/>
      <c r="T38" s="611"/>
      <c r="U38" s="611"/>
      <c r="V38" s="611"/>
      <c r="W38" s="611"/>
      <c r="X38" s="611"/>
      <c r="Y38" s="612"/>
      <c r="Z38" s="613">
        <v>1.5</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71412</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8192</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1820505</v>
      </c>
      <c r="CS38" s="611"/>
      <c r="CT38" s="611"/>
      <c r="CU38" s="611"/>
      <c r="CV38" s="611"/>
      <c r="CW38" s="611"/>
      <c r="CX38" s="611"/>
      <c r="CY38" s="612"/>
      <c r="CZ38" s="615">
        <v>4.0999999999999996</v>
      </c>
      <c r="DA38" s="640"/>
      <c r="DB38" s="640"/>
      <c r="DC38" s="644"/>
      <c r="DD38" s="619">
        <v>1432054</v>
      </c>
      <c r="DE38" s="611"/>
      <c r="DF38" s="611"/>
      <c r="DG38" s="611"/>
      <c r="DH38" s="611"/>
      <c r="DI38" s="611"/>
      <c r="DJ38" s="611"/>
      <c r="DK38" s="612"/>
      <c r="DL38" s="619">
        <v>1407054</v>
      </c>
      <c r="DM38" s="611"/>
      <c r="DN38" s="611"/>
      <c r="DO38" s="611"/>
      <c r="DP38" s="611"/>
      <c r="DQ38" s="611"/>
      <c r="DR38" s="611"/>
      <c r="DS38" s="611"/>
      <c r="DT38" s="611"/>
      <c r="DU38" s="611"/>
      <c r="DV38" s="612"/>
      <c r="DW38" s="615">
        <v>5.8</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12118</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5637181</v>
      </c>
      <c r="CS39" s="642"/>
      <c r="CT39" s="642"/>
      <c r="CU39" s="642"/>
      <c r="CV39" s="642"/>
      <c r="CW39" s="642"/>
      <c r="CX39" s="642"/>
      <c r="CY39" s="643"/>
      <c r="CZ39" s="615">
        <v>12.8</v>
      </c>
      <c r="DA39" s="640"/>
      <c r="DB39" s="640"/>
      <c r="DC39" s="644"/>
      <c r="DD39" s="619">
        <v>3281388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2"/>
      <c r="BM40" s="608" t="s">
        <v>334</v>
      </c>
      <c r="BN40" s="608"/>
      <c r="BO40" s="608"/>
      <c r="BP40" s="608"/>
      <c r="BQ40" s="608"/>
      <c r="BR40" s="608"/>
      <c r="BS40" s="608"/>
      <c r="BT40" s="608"/>
      <c r="BU40" s="609"/>
      <c r="BV40" s="610">
        <v>127</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473090</v>
      </c>
      <c r="CS40" s="611"/>
      <c r="CT40" s="611"/>
      <c r="CU40" s="611"/>
      <c r="CV40" s="611"/>
      <c r="CW40" s="611"/>
      <c r="CX40" s="611"/>
      <c r="CY40" s="612"/>
      <c r="CZ40" s="615">
        <v>1.1000000000000001</v>
      </c>
      <c r="DA40" s="640"/>
      <c r="DB40" s="640"/>
      <c r="DC40" s="644"/>
      <c r="DD40" s="619">
        <v>417000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46417861</v>
      </c>
      <c r="S41" s="683"/>
      <c r="T41" s="683"/>
      <c r="U41" s="683"/>
      <c r="V41" s="683"/>
      <c r="W41" s="683"/>
      <c r="X41" s="683"/>
      <c r="Y41" s="687"/>
      <c r="Z41" s="688">
        <v>100</v>
      </c>
      <c r="AA41" s="688"/>
      <c r="AB41" s="688"/>
      <c r="AC41" s="688"/>
      <c r="AD41" s="689">
        <v>24339003</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707993</v>
      </c>
      <c r="BA41" s="611"/>
      <c r="BB41" s="611"/>
      <c r="BC41" s="611"/>
      <c r="BD41" s="642"/>
      <c r="BE41" s="642"/>
      <c r="BF41" s="665"/>
      <c r="BG41" s="658"/>
      <c r="BH41" s="659"/>
      <c r="BI41" s="659"/>
      <c r="BJ41" s="659"/>
      <c r="BK41" s="659"/>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1112512</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363</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4489497</v>
      </c>
      <c r="CS42" s="642"/>
      <c r="CT42" s="642"/>
      <c r="CU42" s="642"/>
      <c r="CV42" s="642"/>
      <c r="CW42" s="642"/>
      <c r="CX42" s="642"/>
      <c r="CY42" s="643"/>
      <c r="CZ42" s="615">
        <v>10.199999999999999</v>
      </c>
      <c r="DA42" s="640"/>
      <c r="DB42" s="640"/>
      <c r="DC42" s="644"/>
      <c r="DD42" s="619">
        <v>2165400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145616</v>
      </c>
      <c r="CS43" s="642"/>
      <c r="CT43" s="642"/>
      <c r="CU43" s="642"/>
      <c r="CV43" s="642"/>
      <c r="CW43" s="642"/>
      <c r="CX43" s="642"/>
      <c r="CY43" s="643"/>
      <c r="CZ43" s="615">
        <v>0.3</v>
      </c>
      <c r="DA43" s="640"/>
      <c r="DB43" s="640"/>
      <c r="DC43" s="644"/>
      <c r="DD43" s="619">
        <v>145616</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4489497</v>
      </c>
      <c r="CS44" s="611"/>
      <c r="CT44" s="611"/>
      <c r="CU44" s="611"/>
      <c r="CV44" s="611"/>
      <c r="CW44" s="611"/>
      <c r="CX44" s="611"/>
      <c r="CY44" s="612"/>
      <c r="CZ44" s="615">
        <v>10.199999999999999</v>
      </c>
      <c r="DA44" s="616"/>
      <c r="DB44" s="616"/>
      <c r="DC44" s="622"/>
      <c r="DD44" s="619">
        <v>2165400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1447648</v>
      </c>
      <c r="CS45" s="642"/>
      <c r="CT45" s="642"/>
      <c r="CU45" s="642"/>
      <c r="CV45" s="642"/>
      <c r="CW45" s="642"/>
      <c r="CX45" s="642"/>
      <c r="CY45" s="643"/>
      <c r="CZ45" s="615">
        <v>3.3</v>
      </c>
      <c r="DA45" s="640"/>
      <c r="DB45" s="640"/>
      <c r="DC45" s="644"/>
      <c r="DD45" s="619">
        <v>297660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3028641</v>
      </c>
      <c r="CS46" s="611"/>
      <c r="CT46" s="611"/>
      <c r="CU46" s="611"/>
      <c r="CV46" s="611"/>
      <c r="CW46" s="611"/>
      <c r="CX46" s="611"/>
      <c r="CY46" s="612"/>
      <c r="CZ46" s="615">
        <v>6.9</v>
      </c>
      <c r="DA46" s="616"/>
      <c r="DB46" s="616"/>
      <c r="DC46" s="622"/>
      <c r="DD46" s="619">
        <v>1854532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43871479</v>
      </c>
      <c r="CS49" s="669"/>
      <c r="CT49" s="669"/>
      <c r="CU49" s="669"/>
      <c r="CV49" s="669"/>
      <c r="CW49" s="669"/>
      <c r="CX49" s="669"/>
      <c r="CY49" s="698"/>
      <c r="CZ49" s="690">
        <v>100</v>
      </c>
      <c r="DA49" s="699"/>
      <c r="DB49" s="699"/>
      <c r="DC49" s="700"/>
      <c r="DD49" s="701">
        <v>30061642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OjqbXq5xxdMRfWUmz78+uZVRpY7MckUZWTxFirtBDSPYHNdiSozsFQjgjxCrbTmgTsiONnFtSzPRkWjjSg1jHQ==" saltValue="I5ltNCT31c4XIgxnew56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46418</v>
      </c>
      <c r="R7" s="740"/>
      <c r="S7" s="740"/>
      <c r="T7" s="740"/>
      <c r="U7" s="740"/>
      <c r="V7" s="740">
        <v>43871</v>
      </c>
      <c r="W7" s="740"/>
      <c r="X7" s="740"/>
      <c r="Y7" s="740"/>
      <c r="Z7" s="740"/>
      <c r="AA7" s="740">
        <v>2546</v>
      </c>
      <c r="AB7" s="740"/>
      <c r="AC7" s="740"/>
      <c r="AD7" s="740"/>
      <c r="AE7" s="741"/>
      <c r="AF7" s="742">
        <v>2060</v>
      </c>
      <c r="AG7" s="743"/>
      <c r="AH7" s="743"/>
      <c r="AI7" s="743"/>
      <c r="AJ7" s="744"/>
      <c r="AK7" s="745">
        <v>3565</v>
      </c>
      <c r="AL7" s="746"/>
      <c r="AM7" s="746"/>
      <c r="AN7" s="746"/>
      <c r="AO7" s="746"/>
      <c r="AP7" s="746">
        <v>8224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f>Q7</f>
        <v>46418</v>
      </c>
      <c r="R23" s="780"/>
      <c r="S23" s="780"/>
      <c r="T23" s="780"/>
      <c r="U23" s="780"/>
      <c r="V23" s="780">
        <f>V7</f>
        <v>43871</v>
      </c>
      <c r="W23" s="780"/>
      <c r="X23" s="780"/>
      <c r="Y23" s="780"/>
      <c r="Z23" s="780"/>
      <c r="AA23" s="780">
        <f>AA7</f>
        <v>2546</v>
      </c>
      <c r="AB23" s="780"/>
      <c r="AC23" s="780"/>
      <c r="AD23" s="780"/>
      <c r="AE23" s="781"/>
      <c r="AF23" s="782">
        <v>2060</v>
      </c>
      <c r="AG23" s="780"/>
      <c r="AH23" s="780"/>
      <c r="AI23" s="780"/>
      <c r="AJ23" s="783"/>
      <c r="AK23" s="784"/>
      <c r="AL23" s="785"/>
      <c r="AM23" s="785"/>
      <c r="AN23" s="785"/>
      <c r="AO23" s="785"/>
      <c r="AP23" s="780">
        <v>8224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7106</v>
      </c>
      <c r="R28" s="810"/>
      <c r="S28" s="810"/>
      <c r="T28" s="810"/>
      <c r="U28" s="810"/>
      <c r="V28" s="810">
        <v>7030</v>
      </c>
      <c r="W28" s="810"/>
      <c r="X28" s="810"/>
      <c r="Y28" s="810"/>
      <c r="Z28" s="810"/>
      <c r="AA28" s="810">
        <v>76</v>
      </c>
      <c r="AB28" s="810"/>
      <c r="AC28" s="810"/>
      <c r="AD28" s="810"/>
      <c r="AE28" s="811"/>
      <c r="AF28" s="812">
        <v>76</v>
      </c>
      <c r="AG28" s="810"/>
      <c r="AH28" s="810"/>
      <c r="AI28" s="810"/>
      <c r="AJ28" s="813"/>
      <c r="AK28" s="814">
        <v>708</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1622</v>
      </c>
      <c r="R29" s="771"/>
      <c r="S29" s="771"/>
      <c r="T29" s="771"/>
      <c r="U29" s="771"/>
      <c r="V29" s="771">
        <v>1620</v>
      </c>
      <c r="W29" s="771"/>
      <c r="X29" s="771"/>
      <c r="Y29" s="771"/>
      <c r="Z29" s="771"/>
      <c r="AA29" s="771">
        <v>2</v>
      </c>
      <c r="AB29" s="771"/>
      <c r="AC29" s="771"/>
      <c r="AD29" s="771"/>
      <c r="AE29" s="772"/>
      <c r="AF29" s="773">
        <v>2</v>
      </c>
      <c r="AG29" s="774"/>
      <c r="AH29" s="774"/>
      <c r="AI29" s="774"/>
      <c r="AJ29" s="775"/>
      <c r="AK29" s="821">
        <v>217</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2005</v>
      </c>
      <c r="R30" s="771"/>
      <c r="S30" s="771"/>
      <c r="T30" s="771"/>
      <c r="U30" s="771"/>
      <c r="V30" s="771">
        <v>1686</v>
      </c>
      <c r="W30" s="771"/>
      <c r="X30" s="771"/>
      <c r="Y30" s="771"/>
      <c r="Z30" s="771"/>
      <c r="AA30" s="771">
        <v>319</v>
      </c>
      <c r="AB30" s="771"/>
      <c r="AC30" s="771"/>
      <c r="AD30" s="771"/>
      <c r="AE30" s="772"/>
      <c r="AF30" s="773">
        <v>2804</v>
      </c>
      <c r="AG30" s="774"/>
      <c r="AH30" s="774"/>
      <c r="AI30" s="774"/>
      <c r="AJ30" s="775"/>
      <c r="AK30" s="821">
        <v>71</v>
      </c>
      <c r="AL30" s="817"/>
      <c r="AM30" s="817"/>
      <c r="AN30" s="817"/>
      <c r="AO30" s="817"/>
      <c r="AP30" s="817">
        <v>417</v>
      </c>
      <c r="AQ30" s="817"/>
      <c r="AR30" s="817"/>
      <c r="AS30" s="817"/>
      <c r="AT30" s="817"/>
      <c r="AU30" s="817">
        <v>15</v>
      </c>
      <c r="AV30" s="817"/>
      <c r="AW30" s="817"/>
      <c r="AX30" s="817"/>
      <c r="AY30" s="817"/>
      <c r="AZ30" s="818" t="s">
        <v>551</v>
      </c>
      <c r="BA30" s="818"/>
      <c r="BB30" s="818"/>
      <c r="BC30" s="818"/>
      <c r="BD30" s="818"/>
      <c r="BE30" s="819" t="s">
        <v>392</v>
      </c>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393</v>
      </c>
      <c r="C31" s="768"/>
      <c r="D31" s="768"/>
      <c r="E31" s="768"/>
      <c r="F31" s="768"/>
      <c r="G31" s="768"/>
      <c r="H31" s="768"/>
      <c r="I31" s="768"/>
      <c r="J31" s="768"/>
      <c r="K31" s="768"/>
      <c r="L31" s="768"/>
      <c r="M31" s="768"/>
      <c r="N31" s="768"/>
      <c r="O31" s="768"/>
      <c r="P31" s="769"/>
      <c r="Q31" s="770">
        <v>1713</v>
      </c>
      <c r="R31" s="771"/>
      <c r="S31" s="771"/>
      <c r="T31" s="771"/>
      <c r="U31" s="771"/>
      <c r="V31" s="771">
        <v>1707</v>
      </c>
      <c r="W31" s="771"/>
      <c r="X31" s="771"/>
      <c r="Y31" s="771"/>
      <c r="Z31" s="771"/>
      <c r="AA31" s="771">
        <v>5</v>
      </c>
      <c r="AB31" s="771"/>
      <c r="AC31" s="771"/>
      <c r="AD31" s="771"/>
      <c r="AE31" s="772"/>
      <c r="AF31" s="773">
        <v>765</v>
      </c>
      <c r="AG31" s="774"/>
      <c r="AH31" s="774"/>
      <c r="AI31" s="774"/>
      <c r="AJ31" s="775"/>
      <c r="AK31" s="821">
        <v>867</v>
      </c>
      <c r="AL31" s="817"/>
      <c r="AM31" s="817"/>
      <c r="AN31" s="817"/>
      <c r="AO31" s="817"/>
      <c r="AP31" s="817">
        <v>7703</v>
      </c>
      <c r="AQ31" s="817"/>
      <c r="AR31" s="817"/>
      <c r="AS31" s="817"/>
      <c r="AT31" s="817"/>
      <c r="AU31" s="817">
        <v>3751</v>
      </c>
      <c r="AV31" s="817"/>
      <c r="AW31" s="817"/>
      <c r="AX31" s="817"/>
      <c r="AY31" s="817"/>
      <c r="AZ31" s="818" t="s">
        <v>551</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3647</v>
      </c>
      <c r="AG63" s="831"/>
      <c r="AH63" s="831"/>
      <c r="AI63" s="831"/>
      <c r="AJ63" s="832"/>
      <c r="AK63" s="833"/>
      <c r="AL63" s="828"/>
      <c r="AM63" s="828"/>
      <c r="AN63" s="828"/>
      <c r="AO63" s="828"/>
      <c r="AP63" s="831">
        <f>SUM(AP30:AT31)</f>
        <v>8120</v>
      </c>
      <c r="AQ63" s="831"/>
      <c r="AR63" s="831"/>
      <c r="AS63" s="831"/>
      <c r="AT63" s="831"/>
      <c r="AU63" s="831">
        <f>SUM(AU30:AY31)</f>
        <v>3766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544</v>
      </c>
      <c r="C68" s="857"/>
      <c r="D68" s="857"/>
      <c r="E68" s="857"/>
      <c r="F68" s="857"/>
      <c r="G68" s="857"/>
      <c r="H68" s="857"/>
      <c r="I68" s="857"/>
      <c r="J68" s="857"/>
      <c r="K68" s="857"/>
      <c r="L68" s="857"/>
      <c r="M68" s="857"/>
      <c r="N68" s="857"/>
      <c r="O68" s="857"/>
      <c r="P68" s="858"/>
      <c r="Q68" s="859">
        <v>3010</v>
      </c>
      <c r="R68" s="853"/>
      <c r="S68" s="853"/>
      <c r="T68" s="853"/>
      <c r="U68" s="853"/>
      <c r="V68" s="853">
        <v>2912</v>
      </c>
      <c r="W68" s="853"/>
      <c r="X68" s="853"/>
      <c r="Y68" s="853"/>
      <c r="Z68" s="853"/>
      <c r="AA68" s="853">
        <v>98</v>
      </c>
      <c r="AB68" s="853"/>
      <c r="AC68" s="853"/>
      <c r="AD68" s="853"/>
      <c r="AE68" s="853"/>
      <c r="AF68" s="853">
        <v>98</v>
      </c>
      <c r="AG68" s="853"/>
      <c r="AH68" s="853"/>
      <c r="AI68" s="853"/>
      <c r="AJ68" s="853"/>
      <c r="AK68" s="853" t="s">
        <v>551</v>
      </c>
      <c r="AL68" s="853"/>
      <c r="AM68" s="853"/>
      <c r="AN68" s="853"/>
      <c r="AO68" s="853"/>
      <c r="AP68" s="853">
        <v>8802</v>
      </c>
      <c r="AQ68" s="853"/>
      <c r="AR68" s="853"/>
      <c r="AS68" s="853"/>
      <c r="AT68" s="853"/>
      <c r="AU68" s="853">
        <v>3449</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545</v>
      </c>
      <c r="C69" s="861"/>
      <c r="D69" s="861"/>
      <c r="E69" s="861"/>
      <c r="F69" s="861"/>
      <c r="G69" s="861"/>
      <c r="H69" s="861"/>
      <c r="I69" s="861"/>
      <c r="J69" s="861"/>
      <c r="K69" s="861"/>
      <c r="L69" s="861"/>
      <c r="M69" s="861"/>
      <c r="N69" s="861"/>
      <c r="O69" s="861"/>
      <c r="P69" s="862"/>
      <c r="Q69" s="863">
        <v>2251</v>
      </c>
      <c r="R69" s="817"/>
      <c r="S69" s="817"/>
      <c r="T69" s="817"/>
      <c r="U69" s="817"/>
      <c r="V69" s="817">
        <v>2240</v>
      </c>
      <c r="W69" s="817"/>
      <c r="X69" s="817"/>
      <c r="Y69" s="817"/>
      <c r="Z69" s="817"/>
      <c r="AA69" s="817">
        <v>11</v>
      </c>
      <c r="AB69" s="817"/>
      <c r="AC69" s="817"/>
      <c r="AD69" s="817"/>
      <c r="AE69" s="817"/>
      <c r="AF69" s="817">
        <v>11</v>
      </c>
      <c r="AG69" s="817"/>
      <c r="AH69" s="817"/>
      <c r="AI69" s="817"/>
      <c r="AJ69" s="817"/>
      <c r="AK69" s="817">
        <v>561</v>
      </c>
      <c r="AL69" s="817"/>
      <c r="AM69" s="817"/>
      <c r="AN69" s="817"/>
      <c r="AO69" s="817"/>
      <c r="AP69" s="817">
        <v>1780</v>
      </c>
      <c r="AQ69" s="817"/>
      <c r="AR69" s="817"/>
      <c r="AS69" s="817"/>
      <c r="AT69" s="817"/>
      <c r="AU69" s="817">
        <v>646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546</v>
      </c>
      <c r="C70" s="861"/>
      <c r="D70" s="861"/>
      <c r="E70" s="861"/>
      <c r="F70" s="861"/>
      <c r="G70" s="861"/>
      <c r="H70" s="861"/>
      <c r="I70" s="861"/>
      <c r="J70" s="861"/>
      <c r="K70" s="861"/>
      <c r="L70" s="861"/>
      <c r="M70" s="861"/>
      <c r="N70" s="861"/>
      <c r="O70" s="861"/>
      <c r="P70" s="862"/>
      <c r="Q70" s="863">
        <v>125</v>
      </c>
      <c r="R70" s="817"/>
      <c r="S70" s="817"/>
      <c r="T70" s="817"/>
      <c r="U70" s="817"/>
      <c r="V70" s="817">
        <v>122</v>
      </c>
      <c r="W70" s="817"/>
      <c r="X70" s="817"/>
      <c r="Y70" s="817"/>
      <c r="Z70" s="817"/>
      <c r="AA70" s="817">
        <v>2</v>
      </c>
      <c r="AB70" s="817"/>
      <c r="AC70" s="817"/>
      <c r="AD70" s="817"/>
      <c r="AE70" s="817"/>
      <c r="AF70" s="817">
        <v>2</v>
      </c>
      <c r="AG70" s="817"/>
      <c r="AH70" s="817"/>
      <c r="AI70" s="817"/>
      <c r="AJ70" s="817"/>
      <c r="AK70" s="817">
        <v>52</v>
      </c>
      <c r="AL70" s="817"/>
      <c r="AM70" s="817"/>
      <c r="AN70" s="817"/>
      <c r="AO70" s="817"/>
      <c r="AP70" s="817" t="s">
        <v>551</v>
      </c>
      <c r="AQ70" s="817"/>
      <c r="AR70" s="817"/>
      <c r="AS70" s="817"/>
      <c r="AT70" s="817"/>
      <c r="AU70" s="817" t="s">
        <v>551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547</v>
      </c>
      <c r="C71" s="861"/>
      <c r="D71" s="861"/>
      <c r="E71" s="861"/>
      <c r="F71" s="861"/>
      <c r="G71" s="861"/>
      <c r="H71" s="861"/>
      <c r="I71" s="861"/>
      <c r="J71" s="861"/>
      <c r="K71" s="861"/>
      <c r="L71" s="861"/>
      <c r="M71" s="861"/>
      <c r="N71" s="861"/>
      <c r="O71" s="861"/>
      <c r="P71" s="862"/>
      <c r="Q71" s="863">
        <v>4432</v>
      </c>
      <c r="R71" s="817"/>
      <c r="S71" s="817"/>
      <c r="T71" s="817"/>
      <c r="U71" s="817"/>
      <c r="V71" s="817">
        <v>4404</v>
      </c>
      <c r="W71" s="817"/>
      <c r="X71" s="817"/>
      <c r="Y71" s="817"/>
      <c r="Z71" s="817"/>
      <c r="AA71" s="817">
        <v>29</v>
      </c>
      <c r="AB71" s="817"/>
      <c r="AC71" s="817"/>
      <c r="AD71" s="817"/>
      <c r="AE71" s="817"/>
      <c r="AF71" s="817">
        <v>29</v>
      </c>
      <c r="AG71" s="817"/>
      <c r="AH71" s="817"/>
      <c r="AI71" s="817"/>
      <c r="AJ71" s="817"/>
      <c r="AK71" s="817">
        <v>240</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548</v>
      </c>
      <c r="C72" s="861"/>
      <c r="D72" s="861"/>
      <c r="E72" s="861"/>
      <c r="F72" s="861"/>
      <c r="G72" s="861"/>
      <c r="H72" s="861"/>
      <c r="I72" s="861"/>
      <c r="J72" s="861"/>
      <c r="K72" s="861"/>
      <c r="L72" s="861"/>
      <c r="M72" s="861"/>
      <c r="N72" s="861"/>
      <c r="O72" s="861"/>
      <c r="P72" s="862"/>
      <c r="Q72" s="863">
        <v>26916</v>
      </c>
      <c r="R72" s="817"/>
      <c r="S72" s="817"/>
      <c r="T72" s="817"/>
      <c r="U72" s="817"/>
      <c r="V72" s="817">
        <v>26366</v>
      </c>
      <c r="W72" s="817"/>
      <c r="X72" s="817"/>
      <c r="Y72" s="817"/>
      <c r="Z72" s="817"/>
      <c r="AA72" s="817">
        <v>550</v>
      </c>
      <c r="AB72" s="817"/>
      <c r="AC72" s="817"/>
      <c r="AD72" s="817"/>
      <c r="AE72" s="817"/>
      <c r="AF72" s="817">
        <v>550</v>
      </c>
      <c r="AG72" s="817"/>
      <c r="AH72" s="817"/>
      <c r="AI72" s="817"/>
      <c r="AJ72" s="817"/>
      <c r="AK72" s="817">
        <v>3916</v>
      </c>
      <c r="AL72" s="817"/>
      <c r="AM72" s="817"/>
      <c r="AN72" s="817"/>
      <c r="AO72" s="817"/>
      <c r="AP72" s="817" t="s">
        <v>551</v>
      </c>
      <c r="AQ72" s="817"/>
      <c r="AR72" s="817"/>
      <c r="AS72" s="817"/>
      <c r="AT72" s="817"/>
      <c r="AU72" s="817" t="s">
        <v>551</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549</v>
      </c>
      <c r="C73" s="861"/>
      <c r="D73" s="861"/>
      <c r="E73" s="861"/>
      <c r="F73" s="861"/>
      <c r="G73" s="861"/>
      <c r="H73" s="861"/>
      <c r="I73" s="861"/>
      <c r="J73" s="861"/>
      <c r="K73" s="861"/>
      <c r="L73" s="861"/>
      <c r="M73" s="861"/>
      <c r="N73" s="861"/>
      <c r="O73" s="861"/>
      <c r="P73" s="862"/>
      <c r="Q73" s="863">
        <v>2653</v>
      </c>
      <c r="R73" s="817"/>
      <c r="S73" s="817"/>
      <c r="T73" s="817"/>
      <c r="U73" s="817"/>
      <c r="V73" s="817">
        <v>2392</v>
      </c>
      <c r="W73" s="817"/>
      <c r="X73" s="817"/>
      <c r="Y73" s="817"/>
      <c r="Z73" s="817"/>
      <c r="AA73" s="817">
        <v>261</v>
      </c>
      <c r="AB73" s="817"/>
      <c r="AC73" s="817"/>
      <c r="AD73" s="817"/>
      <c r="AE73" s="817"/>
      <c r="AF73" s="817">
        <v>261</v>
      </c>
      <c r="AG73" s="817"/>
      <c r="AH73" s="817"/>
      <c r="AI73" s="817"/>
      <c r="AJ73" s="817"/>
      <c r="AK73" s="817" t="s">
        <v>551</v>
      </c>
      <c r="AL73" s="817"/>
      <c r="AM73" s="817"/>
      <c r="AN73" s="817"/>
      <c r="AO73" s="817"/>
      <c r="AP73" s="817" t="s">
        <v>551</v>
      </c>
      <c r="AQ73" s="817"/>
      <c r="AR73" s="817"/>
      <c r="AS73" s="817"/>
      <c r="AT73" s="817"/>
      <c r="AU73" s="817" t="s">
        <v>551</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550</v>
      </c>
      <c r="C74" s="861"/>
      <c r="D74" s="861"/>
      <c r="E74" s="861"/>
      <c r="F74" s="861"/>
      <c r="G74" s="861"/>
      <c r="H74" s="861"/>
      <c r="I74" s="861"/>
      <c r="J74" s="861"/>
      <c r="K74" s="861"/>
      <c r="L74" s="861"/>
      <c r="M74" s="861"/>
      <c r="N74" s="861"/>
      <c r="O74" s="861"/>
      <c r="P74" s="862"/>
      <c r="Q74" s="863">
        <v>1047955</v>
      </c>
      <c r="R74" s="817"/>
      <c r="S74" s="817"/>
      <c r="T74" s="817"/>
      <c r="U74" s="817"/>
      <c r="V74" s="817">
        <v>1016638</v>
      </c>
      <c r="W74" s="817"/>
      <c r="X74" s="817"/>
      <c r="Y74" s="817"/>
      <c r="Z74" s="817"/>
      <c r="AA74" s="817">
        <v>31318</v>
      </c>
      <c r="AB74" s="817"/>
      <c r="AC74" s="817"/>
      <c r="AD74" s="817"/>
      <c r="AE74" s="817"/>
      <c r="AF74" s="817">
        <v>31318</v>
      </c>
      <c r="AG74" s="817"/>
      <c r="AH74" s="817"/>
      <c r="AI74" s="817"/>
      <c r="AJ74" s="817"/>
      <c r="AK74" s="817">
        <v>1</v>
      </c>
      <c r="AL74" s="817"/>
      <c r="AM74" s="817"/>
      <c r="AN74" s="817"/>
      <c r="AO74" s="817"/>
      <c r="AP74" s="817" t="s">
        <v>551</v>
      </c>
      <c r="AQ74" s="817"/>
      <c r="AR74" s="817"/>
      <c r="AS74" s="817"/>
      <c r="AT74" s="817"/>
      <c r="AU74" s="817" t="s">
        <v>551</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SUM(AF68:AJ74)</f>
        <v>32269</v>
      </c>
      <c r="AG88" s="831"/>
      <c r="AH88" s="831"/>
      <c r="AI88" s="831"/>
      <c r="AJ88" s="831"/>
      <c r="AK88" s="828"/>
      <c r="AL88" s="828"/>
      <c r="AM88" s="828"/>
      <c r="AN88" s="828"/>
      <c r="AO88" s="828"/>
      <c r="AP88" s="831">
        <f>SUM(AP68:AT69)</f>
        <v>10582</v>
      </c>
      <c r="AQ88" s="831"/>
      <c r="AR88" s="831"/>
      <c r="AS88" s="831"/>
      <c r="AT88" s="831"/>
      <c r="AU88" s="831">
        <f>SUM(AU68:AY69)</f>
        <v>4095</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295</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295</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295</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923709</v>
      </c>
      <c r="AB110" s="887"/>
      <c r="AC110" s="887"/>
      <c r="AD110" s="887"/>
      <c r="AE110" s="888"/>
      <c r="AF110" s="889">
        <v>1043781</v>
      </c>
      <c r="AG110" s="887"/>
      <c r="AH110" s="887"/>
      <c r="AI110" s="887"/>
      <c r="AJ110" s="888"/>
      <c r="AK110" s="889">
        <v>1089019</v>
      </c>
      <c r="AL110" s="887"/>
      <c r="AM110" s="887"/>
      <c r="AN110" s="887"/>
      <c r="AO110" s="888"/>
      <c r="AP110" s="890">
        <v>5.2</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8886619</v>
      </c>
      <c r="BR110" s="918"/>
      <c r="BS110" s="918"/>
      <c r="BT110" s="918"/>
      <c r="BU110" s="918"/>
      <c r="BV110" s="918">
        <v>8573310</v>
      </c>
      <c r="BW110" s="918"/>
      <c r="BX110" s="918"/>
      <c r="BY110" s="918"/>
      <c r="BZ110" s="918"/>
      <c r="CA110" s="918">
        <v>8224011</v>
      </c>
      <c r="CB110" s="918"/>
      <c r="CC110" s="918"/>
      <c r="CD110" s="918"/>
      <c r="CE110" s="918"/>
      <c r="CF110" s="931">
        <v>39.1</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6060411</v>
      </c>
      <c r="BR112" s="913"/>
      <c r="BS112" s="913"/>
      <c r="BT112" s="913"/>
      <c r="BU112" s="913"/>
      <c r="BV112" s="913">
        <v>4871154</v>
      </c>
      <c r="BW112" s="913"/>
      <c r="BX112" s="913"/>
      <c r="BY112" s="913"/>
      <c r="BZ112" s="913"/>
      <c r="CA112" s="913">
        <v>3766851</v>
      </c>
      <c r="CB112" s="913"/>
      <c r="CC112" s="913"/>
      <c r="CD112" s="913"/>
      <c r="CE112" s="913"/>
      <c r="CF112" s="907">
        <v>17.899999999999999</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630409</v>
      </c>
      <c r="AB113" s="925"/>
      <c r="AC113" s="925"/>
      <c r="AD113" s="925"/>
      <c r="AE113" s="926"/>
      <c r="AF113" s="927">
        <v>546819</v>
      </c>
      <c r="AG113" s="925"/>
      <c r="AH113" s="925"/>
      <c r="AI113" s="925"/>
      <c r="AJ113" s="926"/>
      <c r="AK113" s="927">
        <v>324969</v>
      </c>
      <c r="AL113" s="925"/>
      <c r="AM113" s="925"/>
      <c r="AN113" s="925"/>
      <c r="AO113" s="926"/>
      <c r="AP113" s="928">
        <v>1.5</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4186599</v>
      </c>
      <c r="BR113" s="913"/>
      <c r="BS113" s="913"/>
      <c r="BT113" s="913"/>
      <c r="BU113" s="913"/>
      <c r="BV113" s="913">
        <v>3822284</v>
      </c>
      <c r="BW113" s="913"/>
      <c r="BX113" s="913"/>
      <c r="BY113" s="913"/>
      <c r="BZ113" s="913"/>
      <c r="CA113" s="913">
        <v>4094609</v>
      </c>
      <c r="CB113" s="913"/>
      <c r="CC113" s="913"/>
      <c r="CD113" s="913"/>
      <c r="CE113" s="913"/>
      <c r="CF113" s="907">
        <v>19.5</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352208</v>
      </c>
      <c r="AB114" s="946"/>
      <c r="AC114" s="946"/>
      <c r="AD114" s="946"/>
      <c r="AE114" s="947"/>
      <c r="AF114" s="948">
        <v>370835</v>
      </c>
      <c r="AG114" s="946"/>
      <c r="AH114" s="946"/>
      <c r="AI114" s="946"/>
      <c r="AJ114" s="947"/>
      <c r="AK114" s="948">
        <v>380072</v>
      </c>
      <c r="AL114" s="946"/>
      <c r="AM114" s="946"/>
      <c r="AN114" s="946"/>
      <c r="AO114" s="947"/>
      <c r="AP114" s="949">
        <v>1.8</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3805455</v>
      </c>
      <c r="BR114" s="913"/>
      <c r="BS114" s="913"/>
      <c r="BT114" s="913"/>
      <c r="BU114" s="913"/>
      <c r="BV114" s="913">
        <v>3864845</v>
      </c>
      <c r="BW114" s="913"/>
      <c r="BX114" s="913"/>
      <c r="BY114" s="913"/>
      <c r="BZ114" s="913"/>
      <c r="CA114" s="913">
        <v>3985329</v>
      </c>
      <c r="CB114" s="913"/>
      <c r="CC114" s="913"/>
      <c r="CD114" s="913"/>
      <c r="CE114" s="913"/>
      <c r="CF114" s="907">
        <v>18.899999999999999</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1906326</v>
      </c>
      <c r="AB117" s="966"/>
      <c r="AC117" s="966"/>
      <c r="AD117" s="966"/>
      <c r="AE117" s="967"/>
      <c r="AF117" s="968">
        <v>1961435</v>
      </c>
      <c r="AG117" s="966"/>
      <c r="AH117" s="966"/>
      <c r="AI117" s="966"/>
      <c r="AJ117" s="967"/>
      <c r="AK117" s="968">
        <v>1794060</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295</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440</v>
      </c>
      <c r="BP119" s="992"/>
      <c r="BQ119" s="986">
        <v>22939084</v>
      </c>
      <c r="BR119" s="987"/>
      <c r="BS119" s="987"/>
      <c r="BT119" s="987"/>
      <c r="BU119" s="987"/>
      <c r="BV119" s="987">
        <v>21131593</v>
      </c>
      <c r="BW119" s="987"/>
      <c r="BX119" s="987"/>
      <c r="BY119" s="987"/>
      <c r="BZ119" s="987"/>
      <c r="CA119" s="987">
        <v>20070800</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11012158</v>
      </c>
      <c r="BR120" s="918"/>
      <c r="BS120" s="918"/>
      <c r="BT120" s="918"/>
      <c r="BU120" s="918"/>
      <c r="BV120" s="918">
        <v>11449842</v>
      </c>
      <c r="BW120" s="918"/>
      <c r="BX120" s="918"/>
      <c r="BY120" s="918"/>
      <c r="BZ120" s="918"/>
      <c r="CA120" s="918">
        <v>13521975</v>
      </c>
      <c r="CB120" s="918"/>
      <c r="CC120" s="918"/>
      <c r="CD120" s="918"/>
      <c r="CE120" s="918"/>
      <c r="CF120" s="931">
        <v>64.3</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6038180</v>
      </c>
      <c r="DH120" s="918"/>
      <c r="DI120" s="918"/>
      <c r="DJ120" s="918"/>
      <c r="DK120" s="918"/>
      <c r="DL120" s="918">
        <v>4861525</v>
      </c>
      <c r="DM120" s="918"/>
      <c r="DN120" s="918"/>
      <c r="DO120" s="918"/>
      <c r="DP120" s="918"/>
      <c r="DQ120" s="918">
        <v>3751420</v>
      </c>
      <c r="DR120" s="918"/>
      <c r="DS120" s="918"/>
      <c r="DT120" s="918"/>
      <c r="DU120" s="918"/>
      <c r="DV120" s="919">
        <v>17.8</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5786848</v>
      </c>
      <c r="BR121" s="913"/>
      <c r="BS121" s="913"/>
      <c r="BT121" s="913"/>
      <c r="BU121" s="913"/>
      <c r="BV121" s="913">
        <v>5436352</v>
      </c>
      <c r="BW121" s="913"/>
      <c r="BX121" s="913"/>
      <c r="BY121" s="913"/>
      <c r="BZ121" s="913"/>
      <c r="CA121" s="913">
        <v>4686234</v>
      </c>
      <c r="CB121" s="913"/>
      <c r="CC121" s="913"/>
      <c r="CD121" s="913"/>
      <c r="CE121" s="913"/>
      <c r="CF121" s="907">
        <v>22.3</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22231</v>
      </c>
      <c r="DH121" s="913"/>
      <c r="DI121" s="913"/>
      <c r="DJ121" s="913"/>
      <c r="DK121" s="913"/>
      <c r="DL121" s="913">
        <v>9629</v>
      </c>
      <c r="DM121" s="913"/>
      <c r="DN121" s="913"/>
      <c r="DO121" s="913"/>
      <c r="DP121" s="913"/>
      <c r="DQ121" s="913">
        <v>15431</v>
      </c>
      <c r="DR121" s="913"/>
      <c r="DS121" s="913"/>
      <c r="DT121" s="913"/>
      <c r="DU121" s="913"/>
      <c r="DV121" s="914">
        <v>0.1</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9119346</v>
      </c>
      <c r="BR122" s="987"/>
      <c r="BS122" s="987"/>
      <c r="BT122" s="987"/>
      <c r="BU122" s="987"/>
      <c r="BV122" s="987">
        <v>8068116</v>
      </c>
      <c r="BW122" s="987"/>
      <c r="BX122" s="987"/>
      <c r="BY122" s="987"/>
      <c r="BZ122" s="987"/>
      <c r="CA122" s="987">
        <v>7086143</v>
      </c>
      <c r="CB122" s="987"/>
      <c r="CC122" s="987"/>
      <c r="CD122" s="987"/>
      <c r="CE122" s="987"/>
      <c r="CF122" s="1004">
        <v>33.700000000000003</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448</v>
      </c>
      <c r="BP123" s="992"/>
      <c r="BQ123" s="1050">
        <v>25918352</v>
      </c>
      <c r="BR123" s="1051"/>
      <c r="BS123" s="1051"/>
      <c r="BT123" s="1051"/>
      <c r="BU123" s="1051"/>
      <c r="BV123" s="1051">
        <v>24954310</v>
      </c>
      <c r="BW123" s="1051"/>
      <c r="BX123" s="1051"/>
      <c r="BY123" s="1051"/>
      <c r="BZ123" s="1051"/>
      <c r="CA123" s="1051">
        <v>25294352</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661502</v>
      </c>
      <c r="AB128" s="1033"/>
      <c r="AC128" s="1033"/>
      <c r="AD128" s="1033"/>
      <c r="AE128" s="1034"/>
      <c r="AF128" s="1035">
        <v>711881</v>
      </c>
      <c r="AG128" s="1033"/>
      <c r="AH128" s="1033"/>
      <c r="AI128" s="1033"/>
      <c r="AJ128" s="1034"/>
      <c r="AK128" s="1035">
        <v>529618</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12.3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20313848</v>
      </c>
      <c r="AB129" s="946"/>
      <c r="AC129" s="946"/>
      <c r="AD129" s="946"/>
      <c r="AE129" s="947"/>
      <c r="AF129" s="948">
        <v>21307396</v>
      </c>
      <c r="AG129" s="946"/>
      <c r="AH129" s="946"/>
      <c r="AI129" s="946"/>
      <c r="AJ129" s="947"/>
      <c r="AK129" s="948">
        <v>22135846</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17.3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1305244</v>
      </c>
      <c r="AB130" s="946"/>
      <c r="AC130" s="946"/>
      <c r="AD130" s="946"/>
      <c r="AE130" s="947"/>
      <c r="AF130" s="948">
        <v>1219014</v>
      </c>
      <c r="AG130" s="946"/>
      <c r="AH130" s="946"/>
      <c r="AI130" s="946"/>
      <c r="AJ130" s="947"/>
      <c r="AK130" s="948">
        <v>1102444</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0.2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19008604</v>
      </c>
      <c r="AB131" s="973"/>
      <c r="AC131" s="973"/>
      <c r="AD131" s="973"/>
      <c r="AE131" s="974"/>
      <c r="AF131" s="972">
        <v>20088382</v>
      </c>
      <c r="AG131" s="973"/>
      <c r="AH131" s="973"/>
      <c r="AI131" s="973"/>
      <c r="AJ131" s="974"/>
      <c r="AK131" s="972">
        <v>21033402</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-0.31785606100000002</v>
      </c>
      <c r="AB132" s="1084"/>
      <c r="AC132" s="1084"/>
      <c r="AD132" s="1084"/>
      <c r="AE132" s="1085"/>
      <c r="AF132" s="1086">
        <v>0.15202817199999999</v>
      </c>
      <c r="AG132" s="1084"/>
      <c r="AH132" s="1084"/>
      <c r="AI132" s="1084"/>
      <c r="AJ132" s="1085"/>
      <c r="AK132" s="1086">
        <v>0.77019311400000001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-0.4</v>
      </c>
      <c r="AB133" s="1067"/>
      <c r="AC133" s="1067"/>
      <c r="AD133" s="1067"/>
      <c r="AE133" s="1068"/>
      <c r="AF133" s="1066">
        <v>-0.2</v>
      </c>
      <c r="AG133" s="1067"/>
      <c r="AH133" s="1067"/>
      <c r="AI133" s="1067"/>
      <c r="AJ133" s="1068"/>
      <c r="AK133" s="1066">
        <v>0.2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a6BqCHk4VMynwjF4xsSmkm4xQI1T5CoLAG6hzEkQk+0+ReNrq2tgduq7EJwXKj2fwiv2kpL08qL6/5yOfc1VQ==" saltValue="Os9FFv1sgS8ed+NBTmVF7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rRbqNMGScWtv9D6ktzDGZ+pt90renGCMDUl58wMbYxkj0WR2mlVQv3DVDPrYe9kQ+HQvghwZ/pkslQUuXMObVQ==" saltValue="HEDu6BLBieeAj88f67mo5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thldY6evQMSWEfKzmaKNZNkqiNvIOxtUxym/xzmJrhqSQW3Occk8enBvBXyjviBbEXWLimxUnOVI5DTrUADtA==" saltValue="OskTCplAnWSfcpjiMrCVL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 x14ac:dyDescent="0.2">
      <c r="A8" s="247"/>
      <c r="AK8" s="256"/>
      <c r="AL8" s="257"/>
      <c r="AM8" s="257"/>
      <c r="AN8" s="258"/>
      <c r="AO8" s="1102"/>
      <c r="AP8" s="259" t="s">
        <v>479</v>
      </c>
      <c r="AQ8" s="260" t="s">
        <v>480</v>
      </c>
      <c r="AR8" s="261" t="s">
        <v>481</v>
      </c>
    </row>
    <row r="9" spans="1:46" ht="13" x14ac:dyDescent="0.2">
      <c r="A9" s="247"/>
      <c r="AK9" s="1103" t="s">
        <v>482</v>
      </c>
      <c r="AL9" s="1104"/>
      <c r="AM9" s="1104"/>
      <c r="AN9" s="1105"/>
      <c r="AO9" s="262">
        <v>7063676</v>
      </c>
      <c r="AP9" s="262">
        <v>75942</v>
      </c>
      <c r="AQ9" s="263">
        <v>80646</v>
      </c>
      <c r="AR9" s="264">
        <v>-5.8</v>
      </c>
    </row>
    <row r="10" spans="1:46" ht="13.5" customHeight="1" x14ac:dyDescent="0.2">
      <c r="A10" s="247"/>
      <c r="AK10" s="1103" t="s">
        <v>483</v>
      </c>
      <c r="AL10" s="1104"/>
      <c r="AM10" s="1104"/>
      <c r="AN10" s="1105"/>
      <c r="AO10" s="265">
        <v>148860</v>
      </c>
      <c r="AP10" s="265">
        <v>1600</v>
      </c>
      <c r="AQ10" s="266">
        <v>6637</v>
      </c>
      <c r="AR10" s="267">
        <v>-75.900000000000006</v>
      </c>
    </row>
    <row r="11" spans="1:46" ht="13.5" customHeight="1" x14ac:dyDescent="0.2">
      <c r="A11" s="247"/>
      <c r="AK11" s="1103" t="s">
        <v>484</v>
      </c>
      <c r="AL11" s="1104"/>
      <c r="AM11" s="1104"/>
      <c r="AN11" s="1105"/>
      <c r="AO11" s="265" t="s">
        <v>485</v>
      </c>
      <c r="AP11" s="265" t="s">
        <v>485</v>
      </c>
      <c r="AQ11" s="266">
        <v>1119</v>
      </c>
      <c r="AR11" s="267" t="s">
        <v>485</v>
      </c>
    </row>
    <row r="12" spans="1:46" ht="13.5" customHeight="1" x14ac:dyDescent="0.2">
      <c r="A12" s="247"/>
      <c r="AK12" s="1103" t="s">
        <v>486</v>
      </c>
      <c r="AL12" s="1104"/>
      <c r="AM12" s="1104"/>
      <c r="AN12" s="1105"/>
      <c r="AO12" s="265" t="s">
        <v>485</v>
      </c>
      <c r="AP12" s="265" t="s">
        <v>485</v>
      </c>
      <c r="AQ12" s="266">
        <v>8</v>
      </c>
      <c r="AR12" s="267" t="s">
        <v>485</v>
      </c>
    </row>
    <row r="13" spans="1:46" ht="13.5" customHeight="1" x14ac:dyDescent="0.2">
      <c r="A13" s="247"/>
      <c r="AK13" s="1103" t="s">
        <v>487</v>
      </c>
      <c r="AL13" s="1104"/>
      <c r="AM13" s="1104"/>
      <c r="AN13" s="1105"/>
      <c r="AO13" s="265">
        <v>68333</v>
      </c>
      <c r="AP13" s="265">
        <v>735</v>
      </c>
      <c r="AQ13" s="266">
        <v>2502</v>
      </c>
      <c r="AR13" s="267">
        <v>-70.599999999999994</v>
      </c>
    </row>
    <row r="14" spans="1:46" ht="13.5" customHeight="1" x14ac:dyDescent="0.2">
      <c r="A14" s="247"/>
      <c r="AK14" s="1103" t="s">
        <v>488</v>
      </c>
      <c r="AL14" s="1104"/>
      <c r="AM14" s="1104"/>
      <c r="AN14" s="1105"/>
      <c r="AO14" s="265">
        <v>145616</v>
      </c>
      <c r="AP14" s="265">
        <v>1566</v>
      </c>
      <c r="AQ14" s="266">
        <v>1863</v>
      </c>
      <c r="AR14" s="267">
        <v>-15.9</v>
      </c>
    </row>
    <row r="15" spans="1:46" ht="13.5" customHeight="1" x14ac:dyDescent="0.2">
      <c r="A15" s="247"/>
      <c r="AK15" s="1106" t="s">
        <v>489</v>
      </c>
      <c r="AL15" s="1107"/>
      <c r="AM15" s="1107"/>
      <c r="AN15" s="1108"/>
      <c r="AO15" s="265">
        <v>-435110</v>
      </c>
      <c r="AP15" s="265">
        <v>-4678</v>
      </c>
      <c r="AQ15" s="266">
        <v>-4800</v>
      </c>
      <c r="AR15" s="267">
        <v>-2.5</v>
      </c>
    </row>
    <row r="16" spans="1:46" ht="13" x14ac:dyDescent="0.2">
      <c r="A16" s="247"/>
      <c r="AK16" s="1106" t="s">
        <v>178</v>
      </c>
      <c r="AL16" s="1107"/>
      <c r="AM16" s="1107"/>
      <c r="AN16" s="1108"/>
      <c r="AO16" s="265">
        <v>6991375</v>
      </c>
      <c r="AP16" s="265">
        <v>75165</v>
      </c>
      <c r="AQ16" s="266">
        <v>87975</v>
      </c>
      <c r="AR16" s="267">
        <v>-14.6</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09" t="s">
        <v>494</v>
      </c>
      <c r="AL21" s="1110"/>
      <c r="AM21" s="1110"/>
      <c r="AN21" s="1111"/>
      <c r="AO21" s="277">
        <v>7.14</v>
      </c>
      <c r="AP21" s="278">
        <v>7.71</v>
      </c>
      <c r="AQ21" s="279">
        <v>-0.56999999999999995</v>
      </c>
      <c r="AS21" s="280"/>
      <c r="AT21" s="276"/>
    </row>
    <row r="22" spans="1:46" s="248" customFormat="1" ht="13" x14ac:dyDescent="0.2">
      <c r="A22" s="276"/>
      <c r="AK22" s="1109" t="s">
        <v>495</v>
      </c>
      <c r="AL22" s="1110"/>
      <c r="AM22" s="1110"/>
      <c r="AN22" s="1111"/>
      <c r="AO22" s="281">
        <v>96.5</v>
      </c>
      <c r="AP22" s="282">
        <v>98.3</v>
      </c>
      <c r="AQ22" s="283">
        <v>-1.8</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1089019</v>
      </c>
      <c r="AP32" s="291">
        <v>11708</v>
      </c>
      <c r="AQ32" s="292">
        <v>41451</v>
      </c>
      <c r="AR32" s="293">
        <v>-71.8</v>
      </c>
    </row>
    <row r="33" spans="1:46" ht="13.5" customHeight="1" x14ac:dyDescent="0.2">
      <c r="A33" s="247"/>
      <c r="AK33" s="1117" t="s">
        <v>500</v>
      </c>
      <c r="AL33" s="1118"/>
      <c r="AM33" s="1118"/>
      <c r="AN33" s="1119"/>
      <c r="AO33" s="291" t="s">
        <v>485</v>
      </c>
      <c r="AP33" s="291" t="s">
        <v>485</v>
      </c>
      <c r="AQ33" s="292" t="s">
        <v>485</v>
      </c>
      <c r="AR33" s="293" t="s">
        <v>485</v>
      </c>
    </row>
    <row r="34" spans="1:46" ht="27" customHeight="1" x14ac:dyDescent="0.2">
      <c r="A34" s="247"/>
      <c r="AK34" s="1117" t="s">
        <v>501</v>
      </c>
      <c r="AL34" s="1118"/>
      <c r="AM34" s="1118"/>
      <c r="AN34" s="1119"/>
      <c r="AO34" s="291" t="s">
        <v>485</v>
      </c>
      <c r="AP34" s="291" t="s">
        <v>485</v>
      </c>
      <c r="AQ34" s="292">
        <v>35</v>
      </c>
      <c r="AR34" s="293" t="s">
        <v>485</v>
      </c>
    </row>
    <row r="35" spans="1:46" ht="27" customHeight="1" x14ac:dyDescent="0.2">
      <c r="A35" s="247"/>
      <c r="AK35" s="1117" t="s">
        <v>502</v>
      </c>
      <c r="AL35" s="1118"/>
      <c r="AM35" s="1118"/>
      <c r="AN35" s="1119"/>
      <c r="AO35" s="291">
        <v>324969</v>
      </c>
      <c r="AP35" s="291">
        <v>3494</v>
      </c>
      <c r="AQ35" s="292">
        <v>11775</v>
      </c>
      <c r="AR35" s="293">
        <v>-70.3</v>
      </c>
    </row>
    <row r="36" spans="1:46" ht="27" customHeight="1" x14ac:dyDescent="0.2">
      <c r="A36" s="247"/>
      <c r="AK36" s="1117" t="s">
        <v>503</v>
      </c>
      <c r="AL36" s="1118"/>
      <c r="AM36" s="1118"/>
      <c r="AN36" s="1119"/>
      <c r="AO36" s="291">
        <v>380072</v>
      </c>
      <c r="AP36" s="291">
        <v>4086</v>
      </c>
      <c r="AQ36" s="292">
        <v>2188</v>
      </c>
      <c r="AR36" s="293">
        <v>86.7</v>
      </c>
    </row>
    <row r="37" spans="1:46" ht="13.5" customHeight="1" x14ac:dyDescent="0.2">
      <c r="A37" s="247"/>
      <c r="AK37" s="1117" t="s">
        <v>504</v>
      </c>
      <c r="AL37" s="1118"/>
      <c r="AM37" s="1118"/>
      <c r="AN37" s="1119"/>
      <c r="AO37" s="291" t="s">
        <v>485</v>
      </c>
      <c r="AP37" s="291" t="s">
        <v>485</v>
      </c>
      <c r="AQ37" s="292">
        <v>531</v>
      </c>
      <c r="AR37" s="293" t="s">
        <v>485</v>
      </c>
    </row>
    <row r="38" spans="1:46" ht="27" customHeight="1" x14ac:dyDescent="0.2">
      <c r="A38" s="247"/>
      <c r="AK38" s="1120" t="s">
        <v>505</v>
      </c>
      <c r="AL38" s="1121"/>
      <c r="AM38" s="1121"/>
      <c r="AN38" s="1122"/>
      <c r="AO38" s="294" t="s">
        <v>485</v>
      </c>
      <c r="AP38" s="294" t="s">
        <v>485</v>
      </c>
      <c r="AQ38" s="295">
        <v>1</v>
      </c>
      <c r="AR38" s="283" t="s">
        <v>485</v>
      </c>
      <c r="AS38" s="290"/>
    </row>
    <row r="39" spans="1:46" ht="13" x14ac:dyDescent="0.2">
      <c r="A39" s="247"/>
      <c r="AK39" s="1120" t="s">
        <v>506</v>
      </c>
      <c r="AL39" s="1121"/>
      <c r="AM39" s="1121"/>
      <c r="AN39" s="1122"/>
      <c r="AO39" s="291">
        <v>-529618</v>
      </c>
      <c r="AP39" s="291">
        <v>-5694</v>
      </c>
      <c r="AQ39" s="292">
        <v>-5414</v>
      </c>
      <c r="AR39" s="293">
        <v>5.2</v>
      </c>
      <c r="AS39" s="290"/>
    </row>
    <row r="40" spans="1:46" ht="27" customHeight="1" x14ac:dyDescent="0.2">
      <c r="A40" s="247"/>
      <c r="AK40" s="1117" t="s">
        <v>507</v>
      </c>
      <c r="AL40" s="1118"/>
      <c r="AM40" s="1118"/>
      <c r="AN40" s="1119"/>
      <c r="AO40" s="291">
        <v>-1102444</v>
      </c>
      <c r="AP40" s="291">
        <v>-11852</v>
      </c>
      <c r="AQ40" s="292">
        <v>-35360</v>
      </c>
      <c r="AR40" s="293">
        <v>-66.5</v>
      </c>
      <c r="AS40" s="290"/>
    </row>
    <row r="41" spans="1:46" ht="13" x14ac:dyDescent="0.2">
      <c r="A41" s="247"/>
      <c r="AK41" s="1123" t="s">
        <v>288</v>
      </c>
      <c r="AL41" s="1124"/>
      <c r="AM41" s="1124"/>
      <c r="AN41" s="1125"/>
      <c r="AO41" s="291">
        <v>161998</v>
      </c>
      <c r="AP41" s="291">
        <v>1742</v>
      </c>
      <c r="AQ41" s="292">
        <v>15207</v>
      </c>
      <c r="AR41" s="293">
        <v>-88.5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 x14ac:dyDescent="0.2">
      <c r="A50" s="247"/>
      <c r="AK50" s="305"/>
      <c r="AL50" s="306"/>
      <c r="AM50" s="1113"/>
      <c r="AN50" s="307" t="s">
        <v>511</v>
      </c>
      <c r="AO50" s="308" t="s">
        <v>512</v>
      </c>
      <c r="AP50" s="309" t="s">
        <v>513</v>
      </c>
      <c r="AQ50" s="310" t="s">
        <v>514</v>
      </c>
      <c r="AR50" s="311" t="s">
        <v>515</v>
      </c>
    </row>
    <row r="51" spans="1:44" ht="13" x14ac:dyDescent="0.2">
      <c r="A51" s="247"/>
      <c r="AK51" s="303" t="s">
        <v>516</v>
      </c>
      <c r="AL51" s="304"/>
      <c r="AM51" s="312">
        <v>4577236</v>
      </c>
      <c r="AN51" s="313">
        <v>49225</v>
      </c>
      <c r="AO51" s="314">
        <v>-6.6</v>
      </c>
      <c r="AP51" s="315">
        <v>63812</v>
      </c>
      <c r="AQ51" s="316">
        <v>2.2999999999999998</v>
      </c>
      <c r="AR51" s="317">
        <v>-8.9</v>
      </c>
    </row>
    <row r="52" spans="1:44" ht="13" x14ac:dyDescent="0.2">
      <c r="A52" s="247"/>
      <c r="AK52" s="318"/>
      <c r="AL52" s="319" t="s">
        <v>517</v>
      </c>
      <c r="AM52" s="320">
        <v>4017644</v>
      </c>
      <c r="AN52" s="321">
        <v>43207</v>
      </c>
      <c r="AO52" s="322">
        <v>18.2</v>
      </c>
      <c r="AP52" s="323">
        <v>33848</v>
      </c>
      <c r="AQ52" s="324">
        <v>-4.2</v>
      </c>
      <c r="AR52" s="325">
        <v>22.4</v>
      </c>
    </row>
    <row r="53" spans="1:44" ht="13" x14ac:dyDescent="0.2">
      <c r="A53" s="247"/>
      <c r="AK53" s="303" t="s">
        <v>518</v>
      </c>
      <c r="AL53" s="304"/>
      <c r="AM53" s="312">
        <v>4683724</v>
      </c>
      <c r="AN53" s="313">
        <v>50527</v>
      </c>
      <c r="AO53" s="314">
        <v>2.6</v>
      </c>
      <c r="AP53" s="315">
        <v>54225</v>
      </c>
      <c r="AQ53" s="316">
        <v>-15</v>
      </c>
      <c r="AR53" s="317">
        <v>17.600000000000001</v>
      </c>
    </row>
    <row r="54" spans="1:44" ht="13" x14ac:dyDescent="0.2">
      <c r="A54" s="247"/>
      <c r="AK54" s="318"/>
      <c r="AL54" s="319" t="s">
        <v>517</v>
      </c>
      <c r="AM54" s="320">
        <v>3948847</v>
      </c>
      <c r="AN54" s="321">
        <v>42599</v>
      </c>
      <c r="AO54" s="322">
        <v>-1.4</v>
      </c>
      <c r="AP54" s="323">
        <v>27337</v>
      </c>
      <c r="AQ54" s="324">
        <v>-19.2</v>
      </c>
      <c r="AR54" s="325">
        <v>17.8</v>
      </c>
    </row>
    <row r="55" spans="1:44" ht="13" x14ac:dyDescent="0.2">
      <c r="A55" s="247"/>
      <c r="AK55" s="303" t="s">
        <v>519</v>
      </c>
      <c r="AL55" s="304"/>
      <c r="AM55" s="312">
        <v>4882026</v>
      </c>
      <c r="AN55" s="313">
        <v>52592</v>
      </c>
      <c r="AO55" s="314">
        <v>4.0999999999999996</v>
      </c>
      <c r="AP55" s="315">
        <v>54016</v>
      </c>
      <c r="AQ55" s="316">
        <v>-0.4</v>
      </c>
      <c r="AR55" s="317">
        <v>4.5</v>
      </c>
    </row>
    <row r="56" spans="1:44" ht="13" x14ac:dyDescent="0.2">
      <c r="A56" s="247"/>
      <c r="AK56" s="318"/>
      <c r="AL56" s="319" t="s">
        <v>517</v>
      </c>
      <c r="AM56" s="320">
        <v>3888162</v>
      </c>
      <c r="AN56" s="321">
        <v>41886</v>
      </c>
      <c r="AO56" s="322">
        <v>-1.7</v>
      </c>
      <c r="AP56" s="323">
        <v>28078</v>
      </c>
      <c r="AQ56" s="324">
        <v>2.7</v>
      </c>
      <c r="AR56" s="325">
        <v>-4.4000000000000004</v>
      </c>
    </row>
    <row r="57" spans="1:44" ht="13" x14ac:dyDescent="0.2">
      <c r="A57" s="247"/>
      <c r="AK57" s="303" t="s">
        <v>520</v>
      </c>
      <c r="AL57" s="304"/>
      <c r="AM57" s="312">
        <v>4574546</v>
      </c>
      <c r="AN57" s="313">
        <v>49180</v>
      </c>
      <c r="AO57" s="314">
        <v>-6.5</v>
      </c>
      <c r="AP57" s="315">
        <v>52786</v>
      </c>
      <c r="AQ57" s="316">
        <v>-2.2999999999999998</v>
      </c>
      <c r="AR57" s="317">
        <v>-4.2</v>
      </c>
    </row>
    <row r="58" spans="1:44" ht="13" x14ac:dyDescent="0.2">
      <c r="A58" s="247"/>
      <c r="AK58" s="318"/>
      <c r="AL58" s="319" t="s">
        <v>517</v>
      </c>
      <c r="AM58" s="320">
        <v>3584226</v>
      </c>
      <c r="AN58" s="321">
        <v>38533</v>
      </c>
      <c r="AO58" s="322">
        <v>-8</v>
      </c>
      <c r="AP58" s="323">
        <v>28742</v>
      </c>
      <c r="AQ58" s="324">
        <v>2.4</v>
      </c>
      <c r="AR58" s="325">
        <v>-10.4</v>
      </c>
    </row>
    <row r="59" spans="1:44" ht="13" x14ac:dyDescent="0.2">
      <c r="A59" s="247"/>
      <c r="AK59" s="303" t="s">
        <v>521</v>
      </c>
      <c r="AL59" s="304"/>
      <c r="AM59" s="312">
        <v>4489497</v>
      </c>
      <c r="AN59" s="313">
        <v>48267</v>
      </c>
      <c r="AO59" s="314">
        <v>-1.9</v>
      </c>
      <c r="AP59" s="315">
        <v>58465</v>
      </c>
      <c r="AQ59" s="316">
        <v>10.8</v>
      </c>
      <c r="AR59" s="317">
        <v>-12.7</v>
      </c>
    </row>
    <row r="60" spans="1:44" ht="13" x14ac:dyDescent="0.2">
      <c r="A60" s="247"/>
      <c r="AK60" s="318"/>
      <c r="AL60" s="319" t="s">
        <v>517</v>
      </c>
      <c r="AM60" s="320">
        <v>3028641</v>
      </c>
      <c r="AN60" s="321">
        <v>32561</v>
      </c>
      <c r="AO60" s="322">
        <v>-15.5</v>
      </c>
      <c r="AP60" s="323">
        <v>34452</v>
      </c>
      <c r="AQ60" s="324">
        <v>19.899999999999999</v>
      </c>
      <c r="AR60" s="325">
        <v>-35.4</v>
      </c>
    </row>
    <row r="61" spans="1:44" ht="13" x14ac:dyDescent="0.2">
      <c r="A61" s="247"/>
      <c r="AK61" s="303" t="s">
        <v>522</v>
      </c>
      <c r="AL61" s="326"/>
      <c r="AM61" s="312">
        <v>4641406</v>
      </c>
      <c r="AN61" s="313">
        <v>49958</v>
      </c>
      <c r="AO61" s="314">
        <v>-1.7</v>
      </c>
      <c r="AP61" s="315">
        <v>56661</v>
      </c>
      <c r="AQ61" s="327">
        <v>-0.9</v>
      </c>
      <c r="AR61" s="317">
        <v>-0.8</v>
      </c>
    </row>
    <row r="62" spans="1:44" ht="13" x14ac:dyDescent="0.2">
      <c r="A62" s="247"/>
      <c r="AK62" s="318"/>
      <c r="AL62" s="319" t="s">
        <v>517</v>
      </c>
      <c r="AM62" s="320">
        <v>3693504</v>
      </c>
      <c r="AN62" s="321">
        <v>39757</v>
      </c>
      <c r="AO62" s="322">
        <v>-1.7</v>
      </c>
      <c r="AP62" s="323">
        <v>30491</v>
      </c>
      <c r="AQ62" s="324">
        <v>0.3</v>
      </c>
      <c r="AR62" s="325">
        <v>-2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GXRAGzMNv38xGkVuzhfh3i6Henm8V2ChRNWTo+mr0S3v3nvhwVxl1ekApF8h1+QnvmjfH5oJCwU6mAgnLijwTw==" saltValue="n3cqGwX2GY6yPQRa5qCy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o0oJSDWisLBMQmDvk0vsghX2yOKblc/o/XCe9fsTRvGwHNbwLXTDg8/qOqXbqAwLtWobLd77CRPCm8I+kjUWAA==" saltValue="ncS4NionHZ3xZzxAMVg3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ZoPVSMcoJYX00iKov7m4AkjgXpAyWV0CmwA2ZjX64kGlsOBOUrbbiKmRebWAKVy41EUD3Dy1tBxpDImeNr5UsA==" saltValue="JhXzC6yYL6Jp9B2CZ9VJ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19.149999999999999</v>
      </c>
      <c r="G47" s="12">
        <v>20.79</v>
      </c>
      <c r="H47" s="12">
        <v>26.3</v>
      </c>
      <c r="I47" s="12">
        <v>28.32</v>
      </c>
      <c r="J47" s="13">
        <v>25.7</v>
      </c>
    </row>
    <row r="48" spans="2:10" ht="57.75" customHeight="1" x14ac:dyDescent="0.2">
      <c r="B48" s="14"/>
      <c r="C48" s="1128" t="s">
        <v>4</v>
      </c>
      <c r="D48" s="1128"/>
      <c r="E48" s="1129"/>
      <c r="F48" s="15">
        <v>5.88</v>
      </c>
      <c r="G48" s="16">
        <v>9.49</v>
      </c>
      <c r="H48" s="16">
        <v>7.97</v>
      </c>
      <c r="I48" s="16">
        <v>7.89</v>
      </c>
      <c r="J48" s="17">
        <v>9.3000000000000007</v>
      </c>
    </row>
    <row r="49" spans="2:10" ht="57.75" customHeight="1" thickBot="1" x14ac:dyDescent="0.25">
      <c r="B49" s="18"/>
      <c r="C49" s="1130" t="s">
        <v>5</v>
      </c>
      <c r="D49" s="1130"/>
      <c r="E49" s="1131"/>
      <c r="F49" s="19" t="s">
        <v>529</v>
      </c>
      <c r="G49" s="20">
        <v>1.1200000000000001</v>
      </c>
      <c r="H49" s="20" t="s">
        <v>530</v>
      </c>
      <c r="I49" s="20" t="s">
        <v>531</v>
      </c>
      <c r="J49" s="21">
        <v>0.15</v>
      </c>
    </row>
    <row r="50" spans="2:10" ht="13" x14ac:dyDescent="0.2"/>
  </sheetData>
  <sheetProtection algorithmName="SHA-512" hashValue="k5+1/7HrL03vGZ6wI0fLqJIKALuvna0GXY2a3gsc0BfiTYw9JQUlFODA5ExrYf3Qiy7TUn/AE0MpN6RGpzg6lw==" saltValue="nOEpQkTy3Sv42JahZXCF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2026-03-13T08:21:09Z</cp:lastPrinted>
  <dcterms:created xsi:type="dcterms:W3CDTF">2026-02-23T07:10:03Z</dcterms:created>
  <dcterms:modified xsi:type="dcterms:W3CDTF">2026-03-13T08:30:27Z</dcterms:modified>
  <cp:category/>
</cp:coreProperties>
</file>